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InkAnnotation="0" defaultThemeVersion="166925"/>
  <mc:AlternateContent xmlns:mc="http://schemas.openxmlformats.org/markup-compatibility/2006">
    <mc:Choice Requires="x15">
      <x15ac:absPath xmlns:x15ac="http://schemas.microsoft.com/office/spreadsheetml/2010/11/ac" url="https://jbbgovco-my.sharepoint.com/personal/maria_rabelly_jbb_gov_co/Documents/JBB-CTO-499-2026/Obligacion 1. Planes Institucionales/ABRIL/"/>
    </mc:Choice>
  </mc:AlternateContent>
  <xr:revisionPtr revIDLastSave="0" documentId="8_{216C4E00-131D-4112-8DD1-0E91DB34AAD9}" xr6:coauthVersionLast="47" xr6:coauthVersionMax="47" xr10:uidLastSave="{00000000-0000-0000-0000-000000000000}"/>
  <bookViews>
    <workbookView xWindow="-108" yWindow="-108" windowWidth="18648" windowHeight="11784" firstSheet="1" activeTab="4" xr2:uid="{00000000-000D-0000-FFFF-FFFF00000000}"/>
  </bookViews>
  <sheets>
    <sheet name="Metas sectoriales" sheetId="11" r:id="rId1"/>
    <sheet name="Objetivos y metas" sheetId="5" r:id="rId2"/>
    <sheet name="Presupuesto" sheetId="4" r:id="rId3"/>
    <sheet name="Indicadores de Gestión" sheetId="10" r:id="rId4"/>
    <sheet name="Plan Integrado" sheetId="13" r:id="rId5"/>
  </sheets>
  <definedNames>
    <definedName name="_xlnm._FilterDatabase" localSheetId="3" hidden="1">'Indicadores de Gestión'!$A$8:$T$8</definedName>
    <definedName name="_xlnm._FilterDatabase" localSheetId="1" hidden="1">'Objetivos y metas'!$A$9:$O$9</definedName>
    <definedName name="_xlnm._FilterDatabase" localSheetId="4" hidden="1">'Plan Integrado'!$A$10:$CT$28</definedName>
    <definedName name="_xlnm._FilterDatabase" localSheetId="2" hidden="1">Presupuesto!#REF!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2" i="13" l="1"/>
  <c r="AE13" i="13"/>
  <c r="AE14" i="13"/>
  <c r="AE15" i="13"/>
  <c r="AE16" i="13"/>
  <c r="AE17" i="13"/>
  <c r="AE18" i="13"/>
  <c r="AE19" i="13"/>
  <c r="AE20" i="13"/>
  <c r="AE21" i="13"/>
  <c r="AE22" i="13"/>
  <c r="AE23" i="13"/>
  <c r="AE24" i="13"/>
  <c r="AE25" i="13"/>
  <c r="AE26" i="13"/>
  <c r="AE27" i="13"/>
  <c r="AE28" i="13"/>
  <c r="AE11" i="13"/>
  <c r="O56" i="5"/>
  <c r="O13" i="5"/>
  <c r="O14" i="5"/>
  <c r="O15" i="5"/>
  <c r="O16" i="5"/>
  <c r="O17" i="5"/>
  <c r="O18" i="5"/>
  <c r="O19" i="5"/>
  <c r="O20" i="5"/>
  <c r="O21" i="5"/>
  <c r="O22" i="5"/>
  <c r="O23" i="5"/>
  <c r="O24" i="5"/>
  <c r="O25" i="5"/>
  <c r="O26" i="5"/>
  <c r="O12" i="5"/>
  <c r="L17" i="11"/>
  <c r="M15" i="11"/>
  <c r="M16" i="11"/>
  <c r="M17" i="11"/>
  <c r="M18" i="11"/>
  <c r="M14" i="11"/>
  <c r="O34" i="5"/>
  <c r="O35" i="5"/>
  <c r="O36" i="5"/>
  <c r="O37" i="5"/>
  <c r="O30" i="5"/>
  <c r="O31" i="5"/>
  <c r="O32" i="5"/>
  <c r="O33" i="5"/>
  <c r="O28" i="5"/>
  <c r="O29" i="5"/>
  <c r="O27" i="5"/>
  <c r="M19" i="11"/>
  <c r="O39" i="5"/>
  <c r="O40" i="5"/>
  <c r="O38" i="5"/>
  <c r="O47" i="5"/>
  <c r="O48" i="5"/>
  <c r="O44" i="5"/>
  <c r="O45" i="5"/>
  <c r="O46" i="5"/>
  <c r="O42" i="5"/>
  <c r="O43" i="5"/>
  <c r="O41" i="5"/>
  <c r="M20" i="11"/>
  <c r="O55" i="5"/>
  <c r="O50" i="5"/>
  <c r="O51" i="5"/>
  <c r="O52" i="5"/>
  <c r="O53" i="5"/>
  <c r="O54" i="5"/>
  <c r="O49" i="5"/>
  <c r="M12" i="11"/>
  <c r="M13" i="11"/>
  <c r="O57" i="5"/>
  <c r="O58" i="5"/>
  <c r="O59" i="5"/>
  <c r="O60" i="5"/>
  <c r="O61" i="5"/>
  <c r="M11" i="11"/>
  <c r="S20" i="4"/>
  <c r="S19" i="4"/>
  <c r="S18" i="4"/>
  <c r="S17" i="4"/>
  <c r="S16" i="4"/>
  <c r="S15" i="4"/>
  <c r="S14" i="4"/>
  <c r="S13" i="4"/>
  <c r="S12" i="4"/>
  <c r="S11" i="4"/>
  <c r="O20" i="4"/>
  <c r="O19" i="4"/>
  <c r="O18" i="4"/>
  <c r="O17" i="4"/>
  <c r="O16" i="4"/>
  <c r="O15" i="4"/>
  <c r="O14" i="4"/>
  <c r="O13" i="4"/>
  <c r="O12" i="4"/>
  <c r="O11" i="4"/>
  <c r="G17" i="4"/>
  <c r="G16" i="4"/>
  <c r="G15" i="4"/>
  <c r="G14" i="4"/>
  <c r="G13" i="4"/>
  <c r="G12" i="4"/>
  <c r="G11" i="4"/>
  <c r="K19" i="4"/>
  <c r="K20" i="4"/>
  <c r="K18" i="4"/>
  <c r="K12" i="4"/>
  <c r="K13" i="4"/>
  <c r="K14" i="4"/>
  <c r="K15" i="4"/>
  <c r="K16" i="4"/>
  <c r="K17" i="4"/>
  <c r="K11" i="4"/>
  <c r="I19" i="4"/>
  <c r="I20" i="4"/>
  <c r="I12" i="4"/>
  <c r="I13" i="4"/>
  <c r="I14" i="4"/>
  <c r="I15" i="4"/>
  <c r="I16" i="4"/>
  <c r="I17" i="4"/>
  <c r="E11" i="4"/>
  <c r="R19" i="4"/>
  <c r="R18" i="4"/>
  <c r="P19" i="4"/>
  <c r="Q19" i="4" s="1"/>
  <c r="P18" i="4"/>
  <c r="Q18" i="4" s="1"/>
  <c r="N19" i="4"/>
  <c r="N20" i="4" s="1"/>
  <c r="N18" i="4"/>
  <c r="L19" i="4"/>
  <c r="L18" i="4"/>
  <c r="M18" i="4" s="1"/>
  <c r="J19" i="4"/>
  <c r="J20" i="4" s="1"/>
  <c r="J18" i="4"/>
  <c r="H19" i="4"/>
  <c r="H18" i="4"/>
  <c r="I18" i="4" s="1"/>
  <c r="F19" i="4"/>
  <c r="F18" i="4"/>
  <c r="D19" i="4"/>
  <c r="E19" i="4" s="1"/>
  <c r="D18" i="4"/>
  <c r="E18" i="4" s="1"/>
  <c r="E12" i="4"/>
  <c r="Q17" i="4"/>
  <c r="Q16" i="4"/>
  <c r="Q15" i="4"/>
  <c r="Q14" i="4"/>
  <c r="Q13" i="4"/>
  <c r="Q12" i="4"/>
  <c r="Q11" i="4"/>
  <c r="M19" i="4"/>
  <c r="M17" i="4"/>
  <c r="M16" i="4"/>
  <c r="M15" i="4"/>
  <c r="M14" i="4"/>
  <c r="M13" i="4"/>
  <c r="M12" i="4"/>
  <c r="M11" i="4"/>
  <c r="I11" i="4"/>
  <c r="E13" i="4"/>
  <c r="E14" i="4"/>
  <c r="E15" i="4"/>
  <c r="E16" i="4"/>
  <c r="E17" i="4"/>
  <c r="G19" i="4" l="1"/>
  <c r="G18" i="4"/>
  <c r="R20" i="4"/>
  <c r="P20" i="4"/>
  <c r="Q20" i="4" s="1"/>
  <c r="L20" i="4"/>
  <c r="M20" i="4" s="1"/>
  <c r="H20" i="4"/>
  <c r="F20" i="4"/>
  <c r="D20" i="4"/>
  <c r="C19" i="4"/>
  <c r="C18" i="4"/>
  <c r="E20" i="4" l="1"/>
  <c r="G20" i="4"/>
  <c r="C20" i="4"/>
  <c r="R12" i="13" l="1"/>
  <c r="R13" i="13"/>
  <c r="R14" i="13"/>
  <c r="R15" i="13"/>
  <c r="R16" i="13"/>
  <c r="R17" i="13"/>
  <c r="R18" i="13"/>
  <c r="R19" i="13"/>
  <c r="R20" i="13"/>
  <c r="R21" i="13"/>
  <c r="R22" i="13"/>
  <c r="R23" i="13"/>
  <c r="R24" i="13"/>
  <c r="R25" i="13"/>
  <c r="R26" i="13"/>
  <c r="R27" i="13"/>
  <c r="R28" i="13"/>
  <c r="R11"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tc={986B0588-70B5-40C4-B570-3BCA49E9F168}</author>
  </authors>
  <commentList>
    <comment ref="C16" authorId="0" shapeId="0" xr:uid="{986B0588-70B5-40C4-B570-3BCA49E9F168}">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formalización de la reducción por austeridad 2026 (5%)</t>
      </text>
    </comment>
  </commentList>
</comments>
</file>

<file path=xl/sharedStrings.xml><?xml version="1.0" encoding="utf-8"?>
<sst xmlns="http://schemas.openxmlformats.org/spreadsheetml/2006/main" count="1197" uniqueCount="596">
  <si>
    <t>MANUAL DE PROCESOS Y PROCEDIMIENTOS</t>
  </si>
  <si>
    <t>DYP - DIRECCIONAMIENTO Y PLANEACIÓN</t>
  </si>
  <si>
    <t>MATRIZ PLAN DE ACCIÓN INSTITUCIONAL</t>
  </si>
  <si>
    <t>Código:</t>
  </si>
  <si>
    <t>Versión:</t>
  </si>
  <si>
    <t>Fecha:</t>
  </si>
  <si>
    <t>Página:</t>
  </si>
  <si>
    <t>DYP.PR.17.F.01</t>
  </si>
  <si>
    <t>1 de 5</t>
  </si>
  <si>
    <t>Vigencia: 2026</t>
  </si>
  <si>
    <t>Própósito PDD</t>
  </si>
  <si>
    <t>Programa General PDD</t>
  </si>
  <si>
    <t>Código proyecto</t>
  </si>
  <si>
    <t>Nombre del proyecto de inversión</t>
  </si>
  <si>
    <t>Gerencia responsable</t>
  </si>
  <si>
    <t xml:space="preserve">Meta sectorial </t>
  </si>
  <si>
    <t xml:space="preserve">Codigo </t>
  </si>
  <si>
    <t xml:space="preserve">Indicador sectorial </t>
  </si>
  <si>
    <t>Tipología del indicador</t>
  </si>
  <si>
    <t>Programación indicador  sectorial 2024-2027</t>
  </si>
  <si>
    <t>Programación indicador  sectorial Vigencia 2026</t>
  </si>
  <si>
    <t>Magnitud ejecutada  Trimestre I
(Acumulado total)</t>
  </si>
  <si>
    <t>% de avance Trimestre I</t>
  </si>
  <si>
    <t>Programación indicador  sectorial Vigencia</t>
  </si>
  <si>
    <t>Magnitud ejecutada  Trimestre II
(Acumulado total)</t>
  </si>
  <si>
    <t>% de avance Trimestre II</t>
  </si>
  <si>
    <t>Magnitud ejecutada  Trimestre III
(Acumulado total)</t>
  </si>
  <si>
    <t>% de avance Trimestre III</t>
  </si>
  <si>
    <t>Magnitud ejecutada  Trimestre IV
(Acumulado total)</t>
  </si>
  <si>
    <t>% de avance Trimestre IV</t>
  </si>
  <si>
    <t>EVALUACIÓN CONTROL INTERNO</t>
  </si>
  <si>
    <t>Semestre I</t>
  </si>
  <si>
    <t>Semestre II</t>
  </si>
  <si>
    <t>% Avance Anual</t>
  </si>
  <si>
    <t>Total Evidenciado Evaluación</t>
  </si>
  <si>
    <t>% Cumplimiento Semestre</t>
  </si>
  <si>
    <t>Observaciones de la Evaluación</t>
  </si>
  <si>
    <t>Mejorar la calidad de vida de las personas garantizándoles una mayor seguridad, inclusión, libertad, igualdad de oportunidades y un acceso más justo a bienes y servicios públicos, fortaleciendo el tejido social en un marco de construcción de confianza y aprovechando el potencial de la sociedad y su territorio a partir de un modelo de desarrollo comprometido con la acción climática y la integración regional.</t>
  </si>
  <si>
    <t>Fortalecimiento institucional para un gobierno confiable</t>
  </si>
  <si>
    <t>Fortalecimiento de las capacidades organizacionales, físicas y tecnológicas del Jardín Botánico José Celestino Mutis Bogotá D.C.</t>
  </si>
  <si>
    <t>Secretaria General</t>
  </si>
  <si>
    <t>Realizar el, 100, %, de las acciones para el mejoramiento de la capacidad de gestión pública del sector ambiente</t>
  </si>
  <si>
    <t>Porcentaje de avance en el fortalecimiento institucional</t>
  </si>
  <si>
    <t>SUMA</t>
  </si>
  <si>
    <t>Aumento de la resiliencia al cambio climático y reducción de la vulnerabilidad</t>
  </si>
  <si>
    <t>Consolidación de acciones y procesos de educación ambiental y de participación para la comprensión de la conservación, el uso sostenible de la biodiversidad y los retos del cambio climático en Bogotá</t>
  </si>
  <si>
    <t>Subdirección Educativa y Cultural</t>
  </si>
  <si>
    <t>Vincular, 2302200, Persona(s), en acciones de educación ambiental para la conservación de la biodiversidad, el agua y la gestión de riesgos de desastres</t>
  </si>
  <si>
    <t>Número de participantes en acciones o procesos de educación ambiental</t>
  </si>
  <si>
    <t>Realizar, 1182, Proceso(s), de participación ciudadana para la mitigación de las situaciones ambientales conflictivas y para la gestión comunitaria del riesgo de desastres</t>
  </si>
  <si>
    <t>Número de procesos de participación ciudadana implementadas</t>
  </si>
  <si>
    <t>Consolidación de las coberturas vegetales como estrategia de adaptación y mitigación al cambio climático en el Distrito Capital. Bogotá D.C.</t>
  </si>
  <si>
    <t>Subdirección Tecnica Operativa</t>
  </si>
  <si>
    <t>Mantener, 500000, Arbol(es), en zona urbana y rural en el Distrito Capital</t>
  </si>
  <si>
    <t>Número de árboles mantenido en zona urbana y rural</t>
  </si>
  <si>
    <t>CRECIENTE</t>
  </si>
  <si>
    <t>Mantener, 200000, Metro(s) cuadrado(s), de jardinería</t>
  </si>
  <si>
    <t>Número de metros cuadrados de jardinería convencional y biodiversa mantenidos</t>
  </si>
  <si>
    <t>Lograr, 780, Hectárea(s), en proceso de restauración ecológica con planeación y ejecución participativas</t>
  </si>
  <si>
    <t>Número de hectáreas en proceso de restauración ecológica</t>
  </si>
  <si>
    <t>Desarrollar, 1, Estrategia(s), de renovación urbana verde con coberturas vegetales biodiversas</t>
  </si>
  <si>
    <t>Porcentaje de avance en el desarrollo de la estrategia de reverdecimiento urbano</t>
  </si>
  <si>
    <t>Consolidar, 5, Bosque(s), urbanos como aporte al mejoramiento de coberturas vegetales</t>
  </si>
  <si>
    <t>Número de bosques urbanos registrados</t>
  </si>
  <si>
    <t>Fortalecimiento de la agricultura urbana en el Distrito Capital como estrategia de adaptación al cambio climático y dinamización económica Bogotá D.C.</t>
  </si>
  <si>
    <t>Asistir técnicamente, 25000, Huerta(s), urbanas en procesos de agricultura urbana</t>
  </si>
  <si>
    <t>Número de huertas urbanas implementadas</t>
  </si>
  <si>
    <t>Ciencia, tecnología e innovación-CTel para desarrollar nuestro potencial y promover el de nuestros vecinos regionales</t>
  </si>
  <si>
    <t>Investigación fortalecimiento del tropicario del Jardín Botánico de Bogotá como estrategia para la conservación ex situ de la flora colombiana. Bogotá D.C.</t>
  </si>
  <si>
    <t>Subdirección Cientifica</t>
  </si>
  <si>
    <t>Generar, 163, Producto(s), de investigación desarrollo e innovación para fortalecer al Jardín Botánico José Celestino Mutis como Centro de Investigación</t>
  </si>
  <si>
    <t>Número de productos de conocimiento para la conservación de la biodiversidad generados</t>
  </si>
  <si>
    <t>Investigación para la conservación de los ecosistemas y la flora de Bogotá D.C.</t>
  </si>
  <si>
    <t xml:space="preserve"> 
PLAN DE ACCIÓN INSTITUCIONAL 2023
OBJETIVOS Y METAS </t>
  </si>
  <si>
    <t>2 de 5</t>
  </si>
  <si>
    <t>Propósito PDD</t>
  </si>
  <si>
    <t>Código Proyecto inversión</t>
  </si>
  <si>
    <t>Nombre proyecto de inversión</t>
  </si>
  <si>
    <t>Objetivo general proyecto de inversión</t>
  </si>
  <si>
    <t>Objetivo específico proyecto de inversión</t>
  </si>
  <si>
    <t>Código herramienta interna de la meta proyecto</t>
  </si>
  <si>
    <t>Descripción Meta proyecto</t>
  </si>
  <si>
    <t xml:space="preserve">Tendencia meta proyecto </t>
  </si>
  <si>
    <t>Magnitud programada  vigencia 2024-2027</t>
  </si>
  <si>
    <t>ActividadSEGPLAN</t>
  </si>
  <si>
    <t>Gerencia Responsable</t>
  </si>
  <si>
    <t>Bogotá ordena su territorio y avanza en su acción climática</t>
  </si>
  <si>
    <t>Mantener actualizada, 1, Base(s), de datos del sistema de información para la gestión del arbolado urbano, de acuerdo a las competencias establecidas para el Jardín Botánico</t>
  </si>
  <si>
    <t>CONSTANTE</t>
  </si>
  <si>
    <t>Mantener, 6, Herramienta(s), tecnológicas en operación requeridas para la información de coberturas vegetales en Bogotá</t>
  </si>
  <si>
    <t xml:space="preserve"> Intervenir, 12, Bosque(s), urbanos como aporte al mejoramiento de las coberturas vegetales</t>
  </si>
  <si>
    <t>Vincular, 26000, Persona(s), en procesos de gestión de las coberturas vegetales</t>
  </si>
  <si>
    <t>Plantar, 20000, Arbol(es), urbanos como aporte a la estrategia de reverdecimiento urbano</t>
  </si>
  <si>
    <t>Garantizar, 100, Porciento, de la gestión administrativa y operativa para la consolidación de las coberturas vegetales</t>
  </si>
  <si>
    <t>Producir, 1000000, Plantulas, requeridas en la consolidación de la coberturas vegetales</t>
  </si>
  <si>
    <t>Generar, 30, Producto(s), de investigación, desarrollo e innovación para la gestión de las coberturas vegetales urbanas y rurales de Bogotá</t>
  </si>
  <si>
    <t>Intervenir, 80, Hectárea(s), en proceso de restauración ecológica</t>
  </si>
  <si>
    <t>Mantener, 200000, Metro(s), cuadrados de jardinería convencional y biodiversa</t>
  </si>
  <si>
    <t>Mantener, 300000, Arbol(es), adultos para garantizar su establecimiento</t>
  </si>
  <si>
    <t>Mantener, 190000, Arbol(es), jóvenes para garantizar su desarrollo</t>
  </si>
  <si>
    <t>Mantener, 10000, Individuo(s), vegetales con criterio de restauración ecológica</t>
  </si>
  <si>
    <t>Caracterizar integralmente, 50, Porciento, del universo de los árboles patrimoniales y las coberturas vegetales icónicas</t>
  </si>
  <si>
    <t>Mantener, 100, Porciento, las colecciones vivas del Jardín Botánico de Bogotá</t>
  </si>
  <si>
    <t>Capacitar, 20000, Persona(s), en técnicas y tecnologías agroecológicas para la producción en huertas urbanas y periurbanas y promoción del consumo de alimentos sanos e inocuos</t>
  </si>
  <si>
    <t>Asistir, 25000, Huerta(s), técnicamente y/o con transferencia tecnológica para la producción en huertas urbanas y periurbanas</t>
  </si>
  <si>
    <t>Fortalecer, 15000, Huerta(s), urbanas y periurbanas con el suministro de semillas, insumos y/o herramientas básicas para el mejoramiento productivo</t>
  </si>
  <si>
    <t xml:space="preserve"> Fortalecer, 1, Estrategia(s), de promoción y comercialización de productos de la agricultura urbana y periurbana articulada a mercados campesinos</t>
  </si>
  <si>
    <t>Fortalecer, 19, Red(es), locales y la red Distrital de agricultores urbanos y periurbanos, como espacios organizativos de gestión comunitaria e intercambio de saberes y experiencia</t>
  </si>
  <si>
    <t>Fortalecer, 100, Porciento, de la estrategia de rutas agroecológicas en torno a huertas autosostenibles de la ciudad-región</t>
  </si>
  <si>
    <t>Consolidar, 20, Banco(s), de semillas agroecológicas de semillas en el Distrito</t>
  </si>
  <si>
    <t>Producir, 4, Publicación(es), para la promoción y fortalecimiento de la agricultura urbana y periurbana</t>
  </si>
  <si>
    <t xml:space="preserve"> Fortalecer, 100, Porciento, de la coordinación interinstitucional para la promoción de la agricultura urbana y periurbana.</t>
  </si>
  <si>
    <t>Fortalecer, 1, Agroparque(s), existente y generar un nuevo agroparque como estrategia de intervención territorial para el establecimiento de huertas comunitarias urbanas y periurbanas en el Distrito</t>
  </si>
  <si>
    <t>Implementar, 100, Porciento, del cluster entorno a huertas en transición agroecológica</t>
  </si>
  <si>
    <t>Bogotá confía en su potencial</t>
  </si>
  <si>
    <t>Desarrollar, 5, Investigación(es), para entender la adaptación de la especies en el Tropicario</t>
  </si>
  <si>
    <t>Subdirección Científica</t>
  </si>
  <si>
    <t>Realizar, 5, Documento(s), técnicos dobre el estado de enriquecimiento de la colección viva del tropicario</t>
  </si>
  <si>
    <t>Dotar y mantener, 1, Estación(es), de investigaciòn del tropicario</t>
  </si>
  <si>
    <t>Desarrollar, 21, Investigación(es), asociadas al inventario florístico del Distrito</t>
  </si>
  <si>
    <t>Desarrollar, 21, Investigación(es), que aporten al conocimiento sobre el cambio climàtico en Bogotà D.C.</t>
  </si>
  <si>
    <t>Realizar, 21, Investigación(es), sobre la fauna prioritaria asociada a la flora del DC</t>
  </si>
  <si>
    <t>Desarrollar, 47, Investigación(es), a travès de los bancos de germoplasma Ex situ del JBB</t>
  </si>
  <si>
    <t>Desarrollar, 3, Investigación(es), sobre los efectos de la naturaleza en la salud mental y física de las personas</t>
  </si>
  <si>
    <t>Desarrollar, 21, Investigación(es), sobre ecologìa de restauraciòn en el D.C.</t>
  </si>
  <si>
    <t>Desarrollar, 24, Investigación(es), sobre los recursos fitogenèticos priorizados en el DC</t>
  </si>
  <si>
    <t>Realizar, 5, Documento(s), para la gestiòn del conocimiento sobre la flora del D.C. producidos por el centro de investigaciòn del JBB</t>
  </si>
  <si>
    <t>Implementar, 300, Proceso(s), de participación ciudadana ambiental</t>
  </si>
  <si>
    <t>Subdirección Educativa</t>
  </si>
  <si>
    <t>Implementar, 34, Proceso(s), de educación ambiental</t>
  </si>
  <si>
    <t>Vincular, 650000, Persona(s), en acciones de educación ambienta</t>
  </si>
  <si>
    <t>Acompañar, 800, Espacio(s), ciudadanos, comunitarios e institucionales</t>
  </si>
  <si>
    <t>Implementar, 40, Agenda(s), temáticas de educación ambiental</t>
  </si>
  <si>
    <t>Generar, 20, Producto(s), de investigación socioambiental</t>
  </si>
  <si>
    <t>Realizar, 41, Reporte(s), de seguimiento a la gestión de la subdirección educativa y cultural en el cumplimiento de los compromisos adquiridos en las instancias, espacios, políticas públicas, acuerdos e instrumentos de gobernanza</t>
  </si>
  <si>
    <t>Cumplir, 100, Porciento, de la Planeación estratégica del Jardín Botánico José Celestino Mutis</t>
  </si>
  <si>
    <t>Mantener, 100, Porciento, del cumplimiento del plan de sostenibilidad MIPG Del Jardín Botánico José Celestino Mutis</t>
  </si>
  <si>
    <t>Ejecutar, 100, Porciento, del plan de accion de fortalecimiento de TI del Jardín Botánico José Celestino Mutis</t>
  </si>
  <si>
    <t>Actualizar, 100, Porciento, de los procesos de almacenamiento, clasificación y análisis de la documentación física y electrónica del Jardín Botánico José Celestino Mutis</t>
  </si>
  <si>
    <t xml:space="preserve">Mantener y adecuar, 1, Sede(s), del Jardín Botánico José Celestino Mutis </t>
  </si>
  <si>
    <t>Fortalecer, 100, Porciento, de los procesos de comunicaciones y mercadeo del Jardín Botánico José Celestino Mutis</t>
  </si>
  <si>
    <t>3  de 5</t>
  </si>
  <si>
    <t>Nº</t>
  </si>
  <si>
    <t>Proyecto</t>
  </si>
  <si>
    <t>Apropiación 2026</t>
  </si>
  <si>
    <t xml:space="preserve">Compromisos Acumulados a </t>
  </si>
  <si>
    <t xml:space="preserve"> Porcentaje de Ejecución  Presupuestal %</t>
  </si>
  <si>
    <t xml:space="preserve">Giros Acumulados </t>
  </si>
  <si>
    <t>% Ej.Giro</t>
  </si>
  <si>
    <t>Corte 31 de Marzo 2026</t>
  </si>
  <si>
    <t>Corte 30 de Junio 2026</t>
  </si>
  <si>
    <t>Corte 30 de septiembre 2026</t>
  </si>
  <si>
    <t>Corte 31 de Diciembre 2026</t>
  </si>
  <si>
    <t>Investigación para la conservación de los ecosistemas y la flora de Bogotá DC</t>
  </si>
  <si>
    <r>
      <t>000000000000000000218</t>
    </r>
    <r>
      <rPr>
        <sz val="11"/>
        <color theme="0"/>
        <rFont val="Arial"/>
        <family val="2"/>
      </rPr>
      <t>-</t>
    </r>
  </si>
  <si>
    <t>0218 - Programa Funcionamiento - JARDÍN BOTÁNICO</t>
  </si>
  <si>
    <t>TOTAL INVERSION</t>
  </si>
  <si>
    <t>FUNCIONAMIENTO</t>
  </si>
  <si>
    <t>TOTAL ENTIDAD</t>
  </si>
  <si>
    <t>5 de 5</t>
  </si>
  <si>
    <t>Nombre del plan institucional y estratégico</t>
  </si>
  <si>
    <t>Dependencia</t>
  </si>
  <si>
    <t>Actividad</t>
  </si>
  <si>
    <t>ID_Actividad</t>
  </si>
  <si>
    <t>Ponderación</t>
  </si>
  <si>
    <t>PROGRAMADO</t>
  </si>
  <si>
    <t>TOTAL PROGRAMADO</t>
  </si>
  <si>
    <t>EJECUTADO</t>
  </si>
  <si>
    <t>TOTAL EJECUTADO</t>
  </si>
  <si>
    <t>Descripcion trimestre I</t>
  </si>
  <si>
    <t>Descripcion trimestre II</t>
  </si>
  <si>
    <t>Descripcion trimestre III</t>
  </si>
  <si>
    <t>Descripcion trimestre IV</t>
  </si>
  <si>
    <t>Evidencia trimestre I</t>
  </si>
  <si>
    <t>Evidencia trimestre II</t>
  </si>
  <si>
    <t>Evidencia trimestre III</t>
  </si>
  <si>
    <t>Evidencia trimestre IV</t>
  </si>
  <si>
    <t>Observacion OAP trimestre I</t>
  </si>
  <si>
    <t>Observacion OAP trimestre II</t>
  </si>
  <si>
    <t>Observacion OAP trimestre III</t>
  </si>
  <si>
    <t>Observacion OAP trimestre IV</t>
  </si>
  <si>
    <t>Enero</t>
  </si>
  <si>
    <t>Febrero</t>
  </si>
  <si>
    <t>Marzo</t>
  </si>
  <si>
    <t>Abril</t>
  </si>
  <si>
    <t>Mayo</t>
  </si>
  <si>
    <t>Junio</t>
  </si>
  <si>
    <t>Julio</t>
  </si>
  <si>
    <t>Agosto</t>
  </si>
  <si>
    <t>Septiembre</t>
  </si>
  <si>
    <t>Octubre</t>
  </si>
  <si>
    <t>Noviembre</t>
  </si>
  <si>
    <t>Diciembre</t>
  </si>
  <si>
    <t>Plan Institucional de Archivos de la Entidad - PINAR</t>
  </si>
  <si>
    <t>Secretaría General</t>
  </si>
  <si>
    <t>Ejecutar el 100% de las actividades que conforman el Plan Institucional de Archivos de la Entidad - PINAR</t>
  </si>
  <si>
    <t>Plan Estratégico de Talento Humano</t>
  </si>
  <si>
    <t>Ejecutar el 100% de las actividades que conforman el Plan estratégico de Talento Humano</t>
  </si>
  <si>
    <t>Plan Institucional de Capacitacion (PIC)</t>
  </si>
  <si>
    <t>Ejecutar el 100% de las actividades que conforman el Plan Institucional de Capacitacion (PIC)</t>
  </si>
  <si>
    <t xml:space="preserve">Plan de Incentivos Institucionales </t>
  </si>
  <si>
    <t xml:space="preserve">Ejecutar el 100% de las actividades que conforman el Plan de Incentivos Institucionales </t>
  </si>
  <si>
    <t>Plan de Previsión de Recursos Humanos</t>
  </si>
  <si>
    <t>Ejecutar el 100% de las actividades que conforman el Plan de Previsión de Recursos Humanos</t>
  </si>
  <si>
    <t>Plan Anual de Vacantes</t>
  </si>
  <si>
    <t>Ejecutar el 100% de las actividades que conforman el Plan Anual de Vacantes</t>
  </si>
  <si>
    <t>Plan de Trabajo Anual en Seguridad y Salud en el Trabajo</t>
  </si>
  <si>
    <t>Ejecutar el 100% de las actividades que conforman el Plan de Trabajo Anual en Seguridad y Salud en el Trabajo</t>
  </si>
  <si>
    <t>Plan Estratégico de Tecnologías de la Información y las Comunicaciones – PETI</t>
  </si>
  <si>
    <t>Ejecutar el 100% de las actividades que conforman el Plan Estratégico de Tecnologías de la Información  PETI</t>
  </si>
  <si>
    <t>Plan de Austeridad del Gasto</t>
  </si>
  <si>
    <t>Realizar seguimiento al Plan de Austeridad del Gasto</t>
  </si>
  <si>
    <t xml:space="preserve">Plan de Acción Servicio a la Ciudadanía </t>
  </si>
  <si>
    <t>Ejecutar el 100% de las actividades que conforman en Plan de atención al ciudadano</t>
  </si>
  <si>
    <t>Plan de Seguridad y Privacidad de la Información</t>
  </si>
  <si>
    <t>Oficina Asesora de Planeación</t>
  </si>
  <si>
    <t>Ejecutar el 100% de las actividades que conforman el Plan de Seguridad y Privacidad de la Información</t>
  </si>
  <si>
    <t>Plan de Tratamiento de Riesgos de Seguridad y Privacidad de la Información</t>
  </si>
  <si>
    <t>Ejecutar el 100% de las actividades que conforman el Plan de Tratamiento de Riesgos de Seguridad y Privacidad de la Información</t>
  </si>
  <si>
    <t>Plan Anual de Adquisiciones</t>
  </si>
  <si>
    <t>Realizar seguimiento al Plan Anual de Adquisiciones de la vigencia</t>
  </si>
  <si>
    <t>Plan de Participacion Ciudadana</t>
  </si>
  <si>
    <t>Ejecutar el 100% de las actividades que conforman el Plan de Participacion Ciudadana</t>
  </si>
  <si>
    <t>Plan Institucional de Gestion Ambiental</t>
  </si>
  <si>
    <t>Ejecutar el 100% de las actividades que conforman el Plan Institucional de Gestion Ambiental</t>
  </si>
  <si>
    <t>Planeación Estrategica MIPG</t>
  </si>
  <si>
    <t>Ejecutar el 100% de las actividades que conforman la planeación estrategica</t>
  </si>
  <si>
    <t>Plan de sostenibilidad MIPG</t>
  </si>
  <si>
    <t>Ejecutar el 100% de las actividades que conforman el Plan de sostenibildad MIPG</t>
  </si>
  <si>
    <t>Plan Anual de Auditoria</t>
  </si>
  <si>
    <t>Oficina de Control Interno</t>
  </si>
  <si>
    <t>Ejecutar el 100% de las actividades que conforman el Plan Anual de Auditoria</t>
  </si>
  <si>
    <t>4  de 5</t>
  </si>
  <si>
    <t>Código</t>
  </si>
  <si>
    <t>Nombre</t>
  </si>
  <si>
    <t>Estado</t>
  </si>
  <si>
    <t>Objetivo indicador</t>
  </si>
  <si>
    <t>Proceso</t>
  </si>
  <si>
    <t>Objetivo proceso</t>
  </si>
  <si>
    <t>Responsable</t>
  </si>
  <si>
    <t>Tipo indicador</t>
  </si>
  <si>
    <t>Tendencia</t>
  </si>
  <si>
    <t>Periodicidad</t>
  </si>
  <si>
    <t>Fuente información</t>
  </si>
  <si>
    <t>Línea base</t>
  </si>
  <si>
    <t>Unidad de medida</t>
  </si>
  <si>
    <t>Fecha creación</t>
  </si>
  <si>
    <t>Fórmula</t>
  </si>
  <si>
    <t>Ene</t>
  </si>
  <si>
    <t>Seguimiento</t>
  </si>
  <si>
    <t>Seguimiento OAP</t>
  </si>
  <si>
    <t>Feb</t>
  </si>
  <si>
    <t>Mar</t>
  </si>
  <si>
    <t>Abr</t>
  </si>
  <si>
    <t>May</t>
  </si>
  <si>
    <t>Jun</t>
  </si>
  <si>
    <t>Jul</t>
  </si>
  <si>
    <t>Ago</t>
  </si>
  <si>
    <t>Sep</t>
  </si>
  <si>
    <t>Oct</t>
  </si>
  <si>
    <t>Nov</t>
  </si>
  <si>
    <t>Dic</t>
  </si>
  <si>
    <t>Ejecución Acumulada (Si aplica)</t>
  </si>
  <si>
    <t>APL-02</t>
  </si>
  <si>
    <t>Número de árboles jovenes mantenidos en espacio urbano de la ciudad de Bogotá</t>
  </si>
  <si>
    <t>Activo</t>
  </si>
  <si>
    <t>Medir la cantidad de arboles jovenes mantenidos con actividades básicas como riego, poda, fertilización tutorado entre otras así como arboles jovenes en reposición para garantizar el establecimiento en espacio urbano de la ciudad de Bogotá.</t>
  </si>
  <si>
    <t>Subdirección Técnica y Operativa</t>
  </si>
  <si>
    <t>Aplicación del Conocimiento</t>
  </si>
  <si>
    <t>Aplicar conocimiento para contribuir en la conservación de la flora del Distrito Capital, a la sostenibilidad ambiental de su territorio y al aprovechamiento de su patrimonio genético a través de actividades de producción de material vegetal, enriquecimiento y mantenimiento de colecciones, arborización y agricultura urbana.</t>
  </si>
  <si>
    <t>Elizabeth Vargas Cepeda / Contratista</t>
  </si>
  <si>
    <t>Eficacia</t>
  </si>
  <si>
    <t>Creciente</t>
  </si>
  <si>
    <t>Mensual</t>
  </si>
  <si>
    <t>Consolidado de ejecución por localidad de las actividades de mantenimiento a arbolado joven y reposición descargados del Sistema de Información para la gestión del arbolado urbano- SIGAU. •Enlace con el consolidado de actividades de mantenimiento a arbolado joven y reposición incluida en la descripción del análisis del indicador</t>
  </si>
  <si>
    <t>Número</t>
  </si>
  <si>
    <t>(Número de árboles jóvenes con actividades básicas de mantenimiento + Número de árboles jóvenes en reposición /Número Total de árboles jóvenes programados a mantener) *100</t>
  </si>
  <si>
    <t>En el mes de enero la subdirección técnica Operativa realizó el mantenimiento de 723 arboles jovenes con la siguiente ejecución de actividades: 256 replantes y 467 arboles jovenes mantenidos con actividades de riego, poda, fertilización tutorado entre otras, se da una ejecución del indicador de lo 100% programado y ejecutado para el mes</t>
  </si>
  <si>
    <t>La Oficina Asesora de Planeación verifica y aprueba soporte, reporte y el análisis del indicador.</t>
  </si>
  <si>
    <t>en el mes de febrero se realizó el mantenimiento a 3259 arboles jovenes a través del desarrollo de las siguientes actividades: 13 replantes y 3.246 arboles jóvenes mantenidos con actividades básicas de mantneimiento como poda, riego, fertilización, tutorado, plateo entre otras necesarias para garantizar le establecimiento del arbolado en la ciudad, se informa que se tiene un cvumplimeinto del 100% ejecutado sobre programado</t>
  </si>
  <si>
    <t>La Oficina Asesora de Planeación verifica y aprueba soporte, reporte y el análisis del indicador. Se sugiere incluir el rango de gestión en el que se ubicó el indicador, conforme al resultado obtenido</t>
  </si>
  <si>
    <t>Para el mes de marzo el Jardín Botánico José Celestino Mutis realizo el mantenimiento de 2597 individuos arbóreos a través de las siguientes actividades: Reposición de 1.912 arboles jovenes con actividades básicas de mantenimiento como riego, poda, fertilización, tutorado y 685 replantes, garantizando el cumplimiento del 100 porciento de la meta propuesta, debido al tamaño del archivo se adjunta el listado de intervención por localidad y el consolidado se encuentra disponible en el siguiente enlace:https://jbbgovco.sharepoint.com/:f:/s/correspondenciasto/IgCuUeJDDHS0QIdYMN02fdOiAVeYB_bdTNz2bIcqsYy99qse=BUXXWY</t>
  </si>
  <si>
    <t>APL-03</t>
  </si>
  <si>
    <t>Número de árboles adultos mantenidos en condiciones adecuadas para su desarrollo</t>
  </si>
  <si>
    <t>Medir la cantidad de arboles adultos mantenidos con actividades especializadas para el manejo integrado de plagas y enfermedades para garantizar su control fitosanitario y el establecimiento en espacio urbano de la ciudad de Bogotá.</t>
  </si>
  <si>
    <t>•Consolidado de ejecución por localidad de las actividades de manejo integrado de plagas y enfermedades, descargados del Sistema de Información para la gestión del arbolado urbano- SIGAU. •Enlace con el consolidado de actividades de mantenimiento a arbolado adulto incluido en la descripción del análisis del indicador.</t>
  </si>
  <si>
    <t>(Total del número de arboles adultos mantenidos /Número de árboles adultos programados a mantener) *100</t>
  </si>
  <si>
    <t>en el mes de enero la Subdirección Técnica Oeprativa realizó el mantenimiento de 16.343 arboles adultos mediante actividades de manejo integrado de plagas y enfermedades, se da cumplimeinto al 100% de la emta propuesta para el mes</t>
  </si>
  <si>
    <t>En el mes de febrero la subdirección Técnica Operativa realizó el mantenimiento de 6.649 arboles adultos a través de actividades de manejo fitosanitario para el control de plagas y enfermedades garantizando el cuidado y perservación de los arboles en el distrito con un cumplimiento del indicador del 100% para el mes</t>
  </si>
  <si>
    <t>Para el mes de marzo el Jardín Botánico José Celestino Mutis realizo el mantenimiento de 46995 arboles adultos para el control de plagas y enfermedades en la ciudad de Bogotá a t6raves de tratamientos fitosanitarios especializados, se da ejecución de 100% programado y ejecutado y los soportes de la intervención se encunetran disponibles en el siguiente enlace:https://jbbgovco.sharepoint.com/:f:/s/correspondenciasto/IgDAch02jbVhSJdu5txGza52AYi_74FHEUrqaHmHHEuIkPYe=rpVBUN</t>
  </si>
  <si>
    <t>APR-01</t>
  </si>
  <si>
    <t>Cumplimiento en la realización de Actividades de Educación Ambiental y Participación en Territorio</t>
  </si>
  <si>
    <t>Evidenciar el número de Actividades realizadas por Educación Ambiental y Participación en territorio respecto a lo programado</t>
  </si>
  <si>
    <t>Apropiación del Conocimiento</t>
  </si>
  <si>
    <t>Implementar acciones y procesos de educación ambiental y de participación con la ciudadanía en el Jardín Botánico y en los territorios que contribuyan a la comprensión de la conservación, el uso sostenible de la biodiversidad y al abordaje de los retos generados por el cambio climático</t>
  </si>
  <si>
    <t>Vivian Nataly Valero Martínez / Contratista</t>
  </si>
  <si>
    <t>•APR.PR.01.F.11 Reporte de Meta de Personas en Acciones de Educación Ambiental •APR.PR.05.F.03 Reporte a Metas Estrategia de Participación •Correo electrónico con la programación de actividades para el periodo</t>
  </si>
  <si>
    <t>(Número de Actividades de Educación Ambiental y Participación en territorio realizadas / Número de Actividades de Educación Ambiental y Participación en territorio programadas a realizar) X 100</t>
  </si>
  <si>
    <t>Para el mes de enero se proyectaron realizar 323 actividades y se realizaron un total de 323 que corresponde al 100% y un rango de calificación de sobresaliente de la siguiente manera: Participación: Se proyectaron y adelantaron tres (3) acciones de fortalecimiento de espacios de manera concertada con grupos y comunidades, en las localidades de San Cristóbal, Puente Aranda y Kennedy, permitiendo abordar temáticas de manejo del agua, en temporada invernal y generando vínculos con actores ciudadanos y comunitarios presentando la misionalidad del Jardín Botánico para el fortalecimiento de estas comunidades. Educación Ambiental: Durante el mes de enero, se brindó la atención de la estrategia, con la implementación de 320 actividades organizadas así: actividades programadas, no programas, y recorridos en el sendero de San Francisco Vicachá. Durante el mes se implementaron acciones en el marco del día de la educación ambiental, en donde el eje era: enfrentando los retos del cambio climático, contando con la participación de aliados del sector público y privado, haciendo presencia en diferentes territorios ambientales de la ciudad, promoviendo escenarios de dialogo y reflexión sobre la importancia de la educación ambiental y el compartir de experiencias. Finalmente durante este periodo se atendió ciudadanía de las siguientes Localidades: Usme, Barrios Unidos, Usaquén e instituciones educativas de municipios cercanos a la ciudad como Chía</t>
  </si>
  <si>
    <t>Para el mes de febrero se proyectaron realizar 449 actividades y se realizaron un total de 449 que corresponde al 100% y un rango de calificación de sobresaliente de la siguiente manera: Participación: Se desarrollaron 22 acciones de fortalecimiento con grupos y colectivos en las localidades de Bosa, Ciudad Bolivar, Barrios Unidos, Puente Aranda, Kennedy, Usaquén, Candelaria, Fontibón, Rafael Uribe Uribe, Teusaquillo, Usme, Engativá, Chapinero, Santa Fe, Antonio Nariño, Tunjuelito y Suba, aportando a sus herramientas conceptuales y prácticas para el cuidado y apropiación de sus territorios, desde el conocimiento de la biodiversidad y el abordaje de los efectos de la crisis ambiental. Educación Ambiental: En el mes de febrero, se realizaron 427 acciones de educación ambiental desarrolladas en las colecciones vivas del Jardín, en la maloca y en Tropicario Distrital con una atención en sala con estaciones interactivas, específicamente para los domingos o en diferentes territorios ambientales de la ciudad como los humedales y el camino ancestral San Francisco Vicachá. Adicionalmente se realizaron diferentes acciones en instituciones de las localidades de Usaquén, Chapinero, San Cristóbal, Tunjuelito, Bosa, Kennedy, Fontibón, Engativá, Suba, Candelaria, Rafael Uribe y Ciudad Bolívar.</t>
  </si>
  <si>
    <t>Para el mes de marzo se proyectaron realizar 541 actividades y se realizaron un total de 541 que corresponde al 100% y un rango de calificación de sobresaliente de la siguiente manera: Participación: Se desarrollaron 21 acciones de fortalecimiento con grupos y colectivos en las localidades de Usaquén, Suba, Puente Aranda, Tunjuelito, Santa Fe, Chapinero, Teusaquillo, Engativá, Ciudad Bolivar, Antonio Nariño, Rafael Uribe Uribe, Barrios Unidos, San Cristobal, Usme, Fontibón, Bosa y a nivel distital, aportando a las herramientas conceptuales y prácticas de los grupos que les permiten la apropiación y el cuidado de sus territorios, desde el conocimiento de la biodiversidad y el abordaje de los retos de la crisis ambiental. Educación Ambiental: Se realizaron 520 acciones de educación ambiental desarrolladas en las colecciones vivas del Jardín, en la maloca y en Tropicario Distrital con una atención en sala con estaciones para los domingos, además de alcanzar otros espacios a través de la estrategia micelio y diferentes grupos poblacionales en los diferentes territorios ambientales de la ciudad como: la reserva Tomas van der Hammen y el camino ancestral San Francisco Vicachá. Adicionalmente se atendieron las diferentes localidades de Bogotá menos Usme, Tunjuelito y Rafael Uribe Uribe.</t>
  </si>
  <si>
    <t>APR-02</t>
  </si>
  <si>
    <t>Grado de satisfacción en las actividades de la Agenda Cultural</t>
  </si>
  <si>
    <t>Medir el grado de satisfacción por parte de la ciudadanía participante de las actividades de la Agenda Cultural</t>
  </si>
  <si>
    <t>Efectividad</t>
  </si>
  <si>
    <t>Trimestral</t>
  </si>
  <si>
    <t>•APR.PR.14.F.03 Encuesta de satisfacción de actividades culturales presencial y-o virtual calificadas con puntuación bueno o excelente (pregunta #5) •DYP.PR.08.F.15 Ficha técnica - Encuesta de Satisfacción •Matriz consolidada de resultados de encuestas •Enlace con el consolidado de las encuestas incluido en la descripción del análisis del indicador</t>
  </si>
  <si>
    <t>([Número de encuestados satisfechos en las actividades de Agenda Cultural]/[Número total de encuestados en las actividades de la Agenda Cultural])*100</t>
  </si>
  <si>
    <t>Durante el I trimestre correspondiente a los meses enero, febrero, marzo se realizaron 271 encuestas de satisfacción al finalizar las actividades de la agenda cultural, de manera voluntaria a los participantes, de los cuales 270 personas indicaron sentirse satisfechos de las actividades realizadas con las opciones excelente y bueno, lo que corresponde al 99.63% y un rango de sobresaliente. Es de resaltar que para este I trimestre solo se tuvo 1 calificación con la opción regular lo cual evidencia que las personas se sintieron muy bien en el desarrollo de las actividades y que las mismas fueron de su interés, adquiriendo conocimientos en torno a la educación ambiental mediante las acciones culturales. Los resultados reflejan un nivel muy alto de satisfacción y una percepción favorable generalizada frente a la experiencia ofrecida por el Jardín Botánico. Este resultado sugiere que la programación, los contenidos y la ejecución de las actividades están respondiendo de manera efectiva a las expectativas del público consolidando las actividades culturales como una oferta de alta calidad. No obstante, se mantiene la oportunidad de identificar ajustes puntuales que permitan fortalecer aún más la experiencia y sostener estos altos niveles de satisfacción. Se adjunta enlace en el cual reposan las encuestas digitales y físicas, toda vez que en el portal por tema de peso en el archivo no es posible realizar el cargue: https://jbbgovco-my.sharepoint.com/:f:/g/personal/juan_hemelberg_jbb_gov_co/IgAasp5lOLGYSqkLO8z_YMy1AeCWDZC_9WPs2X9zsrJpfY0e=9RrYva</t>
  </si>
  <si>
    <t>La Oficina Asesora de Planeación verifica y aprueba soporte, reporte y el análisis del indicador</t>
  </si>
  <si>
    <t>APR-03</t>
  </si>
  <si>
    <t>Grado de satisfacción en las actividades de Educación Ambiental</t>
  </si>
  <si>
    <t>Medir el grado de satisfacción por parte de la ciudadanía participante en las actividades de Educación Ambiental</t>
  </si>
  <si>
    <t>•APR.PR.01.F.09 Encuesta para acciones de Educación Ambiental calificadas con puntuación bueno o excelente - Pregunta N°8 •DYP.PR.08.F.15 Ficha técnica - Encuesta de Satisfacción. •Matriz consolidada de resultados de encuestas. •Enlace con el consolidado de las encuestas incluido en la descripción del análisis del indicador.</t>
  </si>
  <si>
    <t>(Número de encuestados satisfechos en las actividades de Educación Ambiental / Número total de encuestados en las actividades de Educación Ambiental ) X 100</t>
  </si>
  <si>
    <t>Durante el I trimestre correspondiente a los meses enero, febrero, marzo se realizaron 3713 encuestas de satisfacción al finalizar las actividades de educación ambiental de acuerdo a las líneas de acción de manera voluntaria a los participantes, de los cuales 3708 personas indicaron sentirse satisfechos de las actividades realizadas con las opciones de excelente y bueno, lo que corresponde al 99.87% y un rango de sobresaliente. Los resultados muestran una satisfacción generalizada y muy positiva. Las opciones Excelente y Bueno son las más indicadas siendo un resultado positivo que refleja el buen trabajo realizado por el equipo de educación ambiental, con actividades de calidad que son percibidas de manera positiva por la ciudadanía. Este porcentaje indica que las actividades lograron cumplir con las expectativas, es importante resaltar la alta aceptación por parte de la ciudadanía de las propuestas de acciones de educación ambiental que se vienen implementando. De igual manera, estas mismas consideraciones pueden relacionarse al bajo porcentaje que evaluó como regular o malo la experiencia respecto de la actividad (menos del 1%) lo que representa una oportunidad para mejorar. Se adjunta enlace en el cual reposan las encuestas digitales y físicas, toda vez que en el portal por tema de peso en el archivo no es posible realizar el cargue. https://jbbgovco-my.sharepoint.com/:f:/g/personal/juan_hemelberg_jbb_gov_co/IgC0eYai5zQgSLlkrfJBsXOjAbRuFrObzLegAYaTRbwZbjYe=d8Y2Wc</t>
  </si>
  <si>
    <t>APR-04</t>
  </si>
  <si>
    <t>Grado de satisfacción en las actividades de participación en territorio</t>
  </si>
  <si>
    <t>Medir el grado de satisfacción por parte de la ciudadanía en las actividades de participación en territorio</t>
  </si>
  <si>
    <t>•APR.PR.05.F.05 Encuesta de satisfacción de actividades de participación en territorio, calificadas con puntuación 4 y/o 5 - Pregunta N°5 •DYP.PR.08.F.15 Ficha técnica - Encuesta de Satisfacción •Matriz Consolidada resultados encuestas •Enlace con el consolidado de las encuestas incluido en la descripción del análisis del indicador.</t>
  </si>
  <si>
    <t>(Número de encuestados satisfechos en las actividades de participación en territorio / Número total de encuestados en las actividades de participación en territorio) X 100</t>
  </si>
  <si>
    <t>Durante el I trimestre correspondiente a los meses enero, febrero, marzo se realizaron 2137 encuestas de satisfacción al finalizar las actividades del equipo de participación en territorio de la subdirección educativa, de manera voluntaria a los participantes, de los cuales 2135 personas indicaron sentirse satisfechos de las actividades realizadas calificando con las opciones 4 y 5, lo que corresponde al 99.91% y un rango de sobresaliente. Es de resaltar que para este I trimestre se tuvieron calificaciones con la opción 3 de 2 personas y para el caso de la opción 1 y 2 no se tuvieron respuestas, con este resultado se muestra satisfacción y agrado total de haber participado en las actividades en las diferentes localidades de la ciudad, dejando buenos comentarios y felicitando el desarrollo de estas actividades, “Excelente actividad”, “Excelente recorrido. Mil gracias” y “Es muy buena para nuestra comunidad para mejorar cada día más conocimientos”. Con los resultados que arrojan las encuestas las personas se sienten muy agradecidos con estos espacios, y esto a la vez refleja satisfacción en cuanto a los procesos y actividades que se vienen desarrollando, así como la apropiación de las temáticas abordadas por parte de la comunidad. Se adjunta enlace en el cual reposan las encuestas digitales y físicas, toda vez que en el portal por tema de peso en el archivo no es posible. https://jbbgovco-my.sharepoint.com/:f:/g/personal/juan_hemelberg_jbb_gov_co/IgB1NmbYIiFoSa3UODHmWqbBAcMstwNiVNgbOIAfhFuhGkEe=JouFW7</t>
  </si>
  <si>
    <t>GCO-01</t>
  </si>
  <si>
    <t>Grado de Satisfacción de los usuarios de comunicaciones internas del Jardín Botánico, producidas desde Comunicaciones y Mercadeo</t>
  </si>
  <si>
    <t>Medir el grado de satisfacción de los usuarios de comunicaciones internas del Jardín Botánico, producidas desde Comunicaciones y mercadeo.</t>
  </si>
  <si>
    <t>Comunicaciones</t>
  </si>
  <si>
    <t>Comunicar interna y externamente la gestión del Jardín Botánico de Bogotá josé Celestino Mutis, con el fin de promover la construcción de una visión compartida, apoyar la rendición de cuentas y suministrar información de manera oportuna.</t>
  </si>
  <si>
    <t>Ivan Andres Rojas Sarmiento / Contratista</t>
  </si>
  <si>
    <t>Semestral</t>
  </si>
  <si>
    <t>-Reporte de encuestas de satisfacción virtual de comunicaciones internas con calificación satisfecho o muy satisfecho - Archivo Excel generado por la herramienta a través de la cual se realiza la encuesta.</t>
  </si>
  <si>
    <t>(Número de colaboradores satisfechos / total de colaboradores encuestados) X 100</t>
  </si>
  <si>
    <t>GCO-02</t>
  </si>
  <si>
    <t>Variacion de seguidores en las redes sociales del JBB</t>
  </si>
  <si>
    <t>Medir variacion de los seguidores en las redes sociales del Jardin Botanico de Bogota</t>
  </si>
  <si>
    <t>-Informe variación seguidores de redes sociales (FB, TW,IG,YT,TT) - Reporte Excel de métricas</t>
  </si>
  <si>
    <t>19</t>
  </si>
  <si>
    <t>Cantidad</t>
  </si>
  <si>
    <t>(Seguidores en las redes sociales del JBB del periodo actual - Seguidores en las redes sociales del JBB del periodo anterior) / Seguidores en las redes sociales del JBB del periodo anterior X 100</t>
  </si>
  <si>
    <t>GCO-03</t>
  </si>
  <si>
    <t>Porcentaje de Engagement en las redes sociales del JBB</t>
  </si>
  <si>
    <t>Medir el grado de interaccion por parte de los seguidores en las redes sociales del Jardin Botanico de Bogota</t>
  </si>
  <si>
    <t>- Informe de engagement de redes sociales (FB, TW,IG,YT,TT) - Reporte Excel de métricas</t>
  </si>
  <si>
    <t>0</t>
  </si>
  <si>
    <t>(Interacciones en las redes sociales del JBB del periodo actual / Usuarios Alcanzados en las redes sociales del JBB del periodo actual) X 100</t>
  </si>
  <si>
    <t>CDI-01</t>
  </si>
  <si>
    <t>Porcentaje de quejas disciplinarias que inician tramite procesal</t>
  </si>
  <si>
    <t>Realizar seguimiento al porcentaje de quejas de carácter disciplinario allegadas a la Oficina de Control Disciplinario para su evaluación</t>
  </si>
  <si>
    <t>Oficina de Control Disciplinario Interno</t>
  </si>
  <si>
    <t>Control Disciplinario Interno</t>
  </si>
  <si>
    <t>Prevenir y sensibilizar a los servidores públicos frente a conductas que infrinjan un deber funcional que afecte el servicio prestado por ellos, adelantando los procesos que permitan determinar la responsabilidad disciplinaria de los funcionarios y exfuncionarios de la entidad.</t>
  </si>
  <si>
    <t>Valentina Betancourt Pito / Contratista</t>
  </si>
  <si>
    <t>•CDI.PR.01.F.22 Base de Datos Seguimiento Expedientes en Curso</t>
  </si>
  <si>
    <t>(No. de quejas disciplinarias que iniciaron tramite de respuesta/ No. de quejas disciplinarias recibidas)*100</t>
  </si>
  <si>
    <t>Durante el primer trimestre 2026 se recibieron 15 quejas disciplinarias, de las cuales fueron atendidas 15, es decir, se atendió el 100% de las mismas. De acuerdo a ello, el indicador se ubica en el rango 100.</t>
  </si>
  <si>
    <t>CDI-02</t>
  </si>
  <si>
    <t>Porcentaje expedientes disciplinarios evaluados</t>
  </si>
  <si>
    <t>Realizar seguimiento al porcentaje de expedientes de carácter disciplinario evaluados dentro del término procesal de conformidad con lo establecido en la ley</t>
  </si>
  <si>
    <t>•CDI.PR.01.F.22 Base Datos Seguimiento de Expedientes En Curso</t>
  </si>
  <si>
    <t>No aplica</t>
  </si>
  <si>
    <t>(No. de expedientes disciplinarios tramitados / No. de expedientes disciplinarios en curso)*100</t>
  </si>
  <si>
    <t>La Oficina de Control Disciplinario Interno inició el tercer trimestre de la vigencia 2026 con 71 expedientes en curso, de los cuales se tramitaron 50 expedientes en curso, entiéndase por trámite, el impulso procesal que demanda la ley (decreto pruebas, incorporación y práctica de pruebas, decisión final, remisión por competencia), esto priorizando los expedientes cuya etapa (indagación previa o investigación disciplinaria), se encuentre próxima a vencer o vencida. De acuerdo a lo reportado se evidencia una ejecución del indicador de 70.42%, ubicándose en un rango 0 - 80. Importante recordar que este valor de 71 expedientes en curso ira aumentando, en razón a las quejas recibidas durante la vigencia 2026 las cuales son reportadas junto con su evaluación en el indicador 1 de la Oficina o disminuyendo con ocasión a la terminación de procesos que vienen en curso.</t>
  </si>
  <si>
    <t>La Oficina Asesora de Planeación recibe soporte, reporte y el análisis del indicador. Conforme al correo de alertamiento enviado y a la Nota 4: Cuando el resultado de un indicador evidencie un rango de gestión en “Nivel Deficiente” el líder del proceso y/o enlace MIPG-SIG deberá de relacionar las causas y las acciones correctivas, y registrarlas en el Portal MIPG https://mipg.jbb.gov.co en el módulo de medición. La estructura de cómo realizar el registro se explica en el instructivo DYP.PR.04.I.01 Formulación y/o Actualización de Indicadores. Se evidencia que el proceso no completó el ejercicio indicado, faltando relacionar el análisis de causas, la causa raíz y la acción correctiva correspondiente, y registrando el ejercicio en el Portal MIPG</t>
  </si>
  <si>
    <t>DYP-01</t>
  </si>
  <si>
    <t>Grado de Satisfacción de los Lideres y/o Enlaces de procesos de la Entidad</t>
  </si>
  <si>
    <t>Medir el grado de satisfacción de los Lideres y/o Enlaces de procesos de la Entidad, respecto a la Calidad y Oportunidad de respuesta ofrecida por la Oficina Asesora de Planeación</t>
  </si>
  <si>
    <t>Direccionamiento y Planeación Estratégico</t>
  </si>
  <si>
    <t>Direccionar la formulación de los planes, programas y proyectos de la Entidad y realizar el seguimiento para coadyuvar al cumplimiento de la Plataforma Estratégica institucional; alineado a la implementación, sostenibilidad y mejora del Sistema de Gestión</t>
  </si>
  <si>
    <t>José David Hernández Manrique / Contratista</t>
  </si>
  <si>
    <t>•Reporte de resultados de encuestas de satisfacción virtual con calificación 4 o 5</t>
  </si>
  <si>
    <t>(Número de Lideres y/o Enlaces de procesos de la Entidad Satisfechos / Total de Lideres y/o Enlaces de procesos de la Entidad encuestados) X 100</t>
  </si>
  <si>
    <t>ECM-02</t>
  </si>
  <si>
    <t>Ejecución de las actividades del Plan Anual de auditorias</t>
  </si>
  <si>
    <t>Medir el porcentaje de cumplimiento en la ejecución de las actividades enmarcadas en el rol de evaluación y seguimiento y evaluación de la gestión del riesgo contempladas en el Plan Anual de Auditoria de la vigencia.</t>
  </si>
  <si>
    <t>Evaluación, Control y Mejora</t>
  </si>
  <si>
    <t>Evaluar y acompañar la gestión de la entidad en el marco del sistema de control interno, promoviendo la eficacia y eficiencia en su operación, generando valor para la toma de decisiones que conlleven al cumplimiento de los lineamientos establecidos por la alta dirección y la normatividad vigente.</t>
  </si>
  <si>
    <t>Lorena Del Pilar Pena Duran / Contratista</t>
  </si>
  <si>
    <t>ECM.PR.06.F.04 Seguimiento al Plan Anual de Auditoría Interna Basado en Riesgos</t>
  </si>
  <si>
    <t>(Número de actividades ejecutadas del Plan anual de auditorias enmarcadas en el rol de ROL OCI DE EVALUACIÓN Y SEGUIMIENTO (que comprende Auditorias basadas en Riesgos, Informes de Ley y Seguimientos y Evaluaciones) y ROL OCI DE EVALUACIÓN DE LA GESTIÓN DE RIESGOS. / Número total de actividades programadas en el Plan anual de auditorias enmarcadas en el rol de ROL OCI DE EVALUACIÓN Y SEGUIMIENTO (que comprende Auditorias basadas en Riesgos, Informes de Ley y Seguimientos y Evaluaciones) y ROL OCI DE EVALUACIÓN DE LA GESTIÓN DE RIESGOS.)*100</t>
  </si>
  <si>
    <t>Para el trimestre I de la vigencia 2026, la Oficina de Control Interno programo 15 actividades, 13 en el Rol de Evaluación y Seguimiento (1 Auditoria, 10 Informes de Ley, 2 seguimientos y evaluaciones) y 2 actividades en el Rol de Evaluación de la Gestión de Riesgos. En concordancia con lo anterior se evidencio la ejecución de 15 actividades, lo cual corresponde al 100% de lo programado.</t>
  </si>
  <si>
    <t>La Oficina Asesora de Planeación verifica y aprueba soporte, reporte y el análisis del indicador. Se sugiere incluir el rango de gestión en el que se ubicó el indicador, conforme al resultado obtenido.</t>
  </si>
  <si>
    <t>GEN-01</t>
  </si>
  <si>
    <t>Número de metadatos relacionados en el Catalogador de datos JBJCM.</t>
  </si>
  <si>
    <t>Registrar el número de metadatos documentados en el catalogador de datos del JBJCM.</t>
  </si>
  <si>
    <t>Generación de Conocimiento</t>
  </si>
  <si>
    <t>Generar conocimiento para la conservación in situ y ex situ, sostenibilidad y restablecimiento de los ecosistemas, de comunidades, poblaciones y especies vegetales priorizadas de acuerdo con los criterios establecidos para la ciudad de Bogotá y la Región.</t>
  </si>
  <si>
    <t>Diana Milena Fuentes Castañeda / Contratista</t>
  </si>
  <si>
    <t>Reporte del Componente de Datos Biológicos y Socioecológicos del Sistema de Información y Datos de Investigaciones Científicas – SIDIC.</t>
  </si>
  <si>
    <t>(Sumatoria de los metadatos relacionados en el catalogador de datos JBJCM, registrados en el SIDIC durante el periodo de reporte / El total proyectados de metadatos relacionados en el catalogador de datos JBJCM, registrados en el SIDIC durante el periodo de reporte) * 100%</t>
  </si>
  <si>
    <t>Durante el I semestre de 2026, se adelantó la gestión de los datos de las investigaciones presentados al SIDIC, de acuerdo con el registro del Componente de Datos Biológicos y Socioecológicos del Sistema de Información y Datos de Investigaciones - SIDIC, para el periodo comprendido entre el 1ero de enero y el 31 de marzo de 2026, con 1 metadato publicado en el catalogador de datos del Jardín Botánico José Celestino Mutis, que se puede consultar siguiendo el enlace relacionado a continuación: http://catalogador.jbb.gov.co:8090/app/. Es decir, se registra cumplimiento del 100% para el periodo de reporte.</t>
  </si>
  <si>
    <t>GCT-01</t>
  </si>
  <si>
    <t>Gestión Precontractual</t>
  </si>
  <si>
    <t>Establecer el grado de eficacia de la Oficina Jurídica en el trámite de solicitudes de contratos en todas las modalidades de selección, con base al numero de solicitudes de contratación cualquier modalidad radicadas 10 días antes del terminar el periodo, sin estado de no perfeccionado (desistido, rechazado o declarado desierto) respecto al número de contratos suscritos en el periodo.</t>
  </si>
  <si>
    <t>Oficina Jurídica</t>
  </si>
  <si>
    <t>Gestión Contractual</t>
  </si>
  <si>
    <t>Realizar los procesos de contratación para la adquisiciones de los bienes, obras y servicios requeridos por las Dependencias de la Entidad para el cumplimiento de sus fines institucionales, lo cual incluye el desarrollo de las etapas precontractual, contractual y postcontractual.</t>
  </si>
  <si>
    <t>Alberto Luis Julio Tapia / Contratista</t>
  </si>
  <si>
    <t>Base de datos OJ</t>
  </si>
  <si>
    <t>Variable A: Número de contratos suscritos en el periodo Variable B: Numero de solicitudes de contratación en cualquier modalidad radicadas)*100: se refiere a las solicitudes radicadas 10 días antes de terminar el periodo, sin estado de no perfeccionado (desistido, rechazado o declarado desierto) respecto al número de contratos suscritos en el periodo. Las solicitudes radicadas en los 10 últimos días del trimestre se tomara para la medición del periodo siguiente.</t>
  </si>
  <si>
    <t>El valor ejecutado para el periodo es de 100% lo que nos ubica en el tercer rango de eficacia. Durante el transcurso del periodo de evaluación tenemos un total de 991 contrataciones efectuadas, teniendo en cuenta los últimos 10 dias del mes de diciembre de la vigencia 2025, pertenecientes al IV trimestre de 2025 es decir 80 contratos y 925 que fueron contrataciones efectuadas en el mes de enero de la vigencia 2026.</t>
  </si>
  <si>
    <t>La Oficina Asesora de Planeación recibe y verifica soporte, reporte y el análisis del indicador. Al realizar la validación del cálculo, se evidencia que el proceso no está incorporando de manera consistente el dato correspondiente al periodo anterior en el resultado cuantitativo, pese a que este es mencionado en el análisis del indicador. Así mismo, se identifican inconsistencias en las cifras reportadas, toda vez que en el análisis se indican 991 contrataciones, mientras que en el soporte reflejan 990. Adicionalmente, al considerar las contrataciones del mes de diciembre (80) y enero (925), el total correspondería a 1005. Lo anterior afecta la confiabilidad del dato, el análisis presentado y el resultado del indicador, por lo que se recomienda revisar la consistencia de la información y la correcta aplicación de la fórmula de cálculo.</t>
  </si>
  <si>
    <t>TEC-02</t>
  </si>
  <si>
    <t>Disponibilidad de la plataforma de servidores</t>
  </si>
  <si>
    <t>Medir la eficiencia en el uso de la capacidad operativa planificada de la plataforma tecnológica.</t>
  </si>
  <si>
    <t>Gestión de la Tecnología</t>
  </si>
  <si>
    <t>Administrar y mantener la infraestructura de hardware, software, redes y comunicaciones que conforman la plataforma tecnológica que soporta los procesos misionales y de apoyo del Jardín Botánico José Celestino Mutis, mediante la adopción de las mejores prácticas basadas en la metodologia ITIL (Biblioteca de Infraestrucutra de Tencologías de la Información), la aplicación de la norma ISO 27001 para protección de activos tecnológicos, adopción de los líneamientos y estándares de los habilitadores transversales de la Política de Gobierno Digital del estado Colombiano.</t>
  </si>
  <si>
    <t>Diego Armando Quiroga Sosa / Contratista</t>
  </si>
  <si>
    <t>Eficiencia</t>
  </si>
  <si>
    <t>Reporte de Información de la herramienta NAGIOS. Cronograma de horas programadas de administración de servidores.</t>
  </si>
  <si>
    <t>((Total horas del mes - Horas totales de caídas no programadas) / Total horas del mes)*100</t>
  </si>
  <si>
    <t>Durante el periodo se programaron un total de 744 horas de disponibilidad, sin embargo, se presentaron un total de 74 horas de indisponibilidad (dados los apagados a servidores en horarios que no afectan la operación de la Entidad y en concordancia con el plan de ahorro de créditos de Azure), dado este comportamiento el indicador refleja un resultado de 90.05, ubicándolo en un nivel deficiente. Plan de Mejora. Causas: 1. Apagado de servidores conforme a lo definido en plan de ahorro 2. Indisponibilidad de servicios 3. No comunicación de programación de apagado de servidores Causa Raiz: Apagado de servidores conforme a lo definido en plan de ahorro y la no comunicación de programación de apagado de estos. Acción: Establecer y comunicar programación de apagado de servidores para que estas horas no sean tomadas como horas no programadas. Fecha: 01/03/2026 - 30/03/2026</t>
  </si>
  <si>
    <t>La Oficina Asesora de Planeación verificó el soporte, reporte y análisis del indicador, evidenciando que el proceso presentó su cuarto periodo consecutivo con resultado deficiente. Frente a las acciones correctivas propuestas en periodos anteriores, se identificó que estas no han demostrado una mejora tangible en los resultados obtenidos, ni han sido efectivas para revertir la situación del indicador. Para el presente periodo, se recibe una nueva acción propuesta por el proceso, la cual será objeto de seguimiento. Desde la Oficina Asesora de Planeación se continuará realizando el acompañamiento al proceso, con el fin de apoyar los ajustes que resulten necesarios para el fortalecimiento del indicador y la efectividad de las acciones implementadas.</t>
  </si>
  <si>
    <t>Durante el periodo se establecieron un total de 672 de operación, sin embargo, se presentaron un total de 67 horas de caídas no programadas. Dado este comportamiento el resultado del indicador es de 90,03%, el cual lo ubica en un nivel deficiente. Debido a esto se formula a continuación: análisis de causas, causa raíz y plan de mejora. Análisis de Causas: 1.Dada la materialización de un riesgo de seguridad de la información debido a un ataque cibernético, el servidor de monitoreo no ha sido restablecido. 2.Dentro del periodo se tenían proyectado el apagado de servicios de algunos servidores en horarios que no afectan la prestación de los servicios institucionales. 3.Dada la afectación del servidor de monitoreo no ha sido posible la generación de la programación de apagado de servidores, ya que la misma se genera a partir de la configuración activa del servidor. Causa Raíz: 1. Afectación del servidor de monitoreo de disponibilidad de servicios consecuencia de un ataque de Ransomware. Acción Correctiva: El equipo de infraestructura configurara un nuevo servidor de monitoreo sobre la infraestructura de nube y consolidara mes a mes la proyección de horas de operación planeadas. Fecha de Ejecución: 30 de junio 2026</t>
  </si>
  <si>
    <t>La Oficina Asesora de Planeación verifica el soporte, reporte y análisis del indicador. El proceso presentó un resultado deficiente, en consecuencia, la acción propuesta por el proceso será objeto de seguimiento por parte de la Oficina Asesora de Planeación para verificar su cumplimiento.</t>
  </si>
  <si>
    <t>Durante el periodo se establecieron un total de 744 de operación, sin embargo, se presentaron un total de 74 horas de caídas no programadas. Dado este comportamiento el resultado del indicador es de 90,05%, el cual lo ubica en un nivel deficiente. Debido a esto se formula a continuación: análisis de causas, causa raíz y plan de mejora. Análisis de Causas: 1.Dada la materialización de un riesgo de seguridad de la información debido a un ataque cibernético, el servidor de monitoreo no ha sido restablecido. 2.Dentro del periodo se tenían proyectado el apagado de servicios de algunos servidores en horarios que no afectan la prestación de los servicios institucionales. 3.Dada la afectación del servidor de monitoreo no ha sido posible la generación de la programación de apagado de servidores, ya que la misma se genera a partir de la configuración activa del servidor. Causa Raíz: 1. Afectación del servidor de monitoreo de disponibilidad de servicios consecuencia de un ataque de Ransomware. Acción Correctiva: El equipo de infraestructura configurara un nuevo servidor de monitoreo sobre la infraestructura de nube y consolidara mes a mes la proyección de horas de operación planeadas. Fecha de Ejecución: 30 de junio 2026</t>
  </si>
  <si>
    <t>La Oficina Asesora de Planeación verifica el soporte, el reporte y el análisis del indicador. El proceso presentó su segundo periodo con resultado deficiente consecutivo. La acción propuesta por el proceso es la misma del periodo anterior y se justifica en el análisis presentado. Desde la Oficina Asesora de Planeación se continuará realizando el acompañamiento al proceso, con el fin de apoyar los ajustes que resulten necesarios para el fortalecimiento del indicador y la efectividad de las acciones propuestas.</t>
  </si>
  <si>
    <t>TEC-03</t>
  </si>
  <si>
    <t>Porcentaje de Cumplimiento ANS</t>
  </si>
  <si>
    <t>Medir el tiempo de respuesta a las solicitudes presentadas por los usuarios</t>
  </si>
  <si>
    <t>Reporte generado por la herramienta GLPI</t>
  </si>
  <si>
    <t>Número de requerimientos solucionados dentro de los ANS: Son los requerimientos solicitados en el aplicativo GLPI que se han solucionado ANS (Acuerdo de nivel de servicio) que se encuentra en el catálogo de servicio. / Total de requerimientos cerrados en el aplicativo GLPI en el periodo: El total son los requerimientos cerrados de acuerdo a los cortes de cierres definidos en el aplicativo. * 100</t>
  </si>
  <si>
    <t>Durante el periodo reportado se registraron un total de 228 casos de soporte dentro de la herramienta GLPI, de los cuales 224 fueron gestionados y atendidos dentro de los tiempos establecidos en los ANS, dado este comportamiento el resultado del indicador para el periodo es de 98.25% ubicándolo en un nivel sobresaliente.</t>
  </si>
  <si>
    <t>Durante el periodo se realizó el cierre de un total de 158 requerimientos en el aplicativo GLPI, de los cuales 153 fueron solucionados dentro de los tiempos establecidos en los ANS. Dado este comportamiento el resultado del indicador para el periodo es de 96.84% ubicándolo en nivel sobresaliente.</t>
  </si>
  <si>
    <t>La Oficina Asesora de Planeación verifica soporte, reporte y el análisis del indicador.</t>
  </si>
  <si>
    <t>Durante el periodo cerraron un total de 79 requerimientos en el aplicativo GLPI, de los cuales 72 fueron solucionados dentro de los ANS. Dado este comportamiento el resultado del indicador es 91.14% ubicándolo en un nivel aceptable.</t>
  </si>
  <si>
    <t>La Oficina Asesora de Planeación verifica y aprueba soporte, reporte y el análisis del indicador. Se recuerda al proceso que los nombres de los rangos son Sobresaliente, Satisfactorio y Deficiente, para que al memento de indicar el rango de gestión en el que se ubicó el indicador, se realice conforme a esos nombres establecidos. Se recomienda al proceso analizar las causas que llevaron a que, en este periodo, el resultado se ubicara cercano al rango de gestión deficiente.</t>
  </si>
  <si>
    <t>TEC-05</t>
  </si>
  <si>
    <t>Nivel de satisfacción del usuario con el proceso de Gestión de la Tecnología</t>
  </si>
  <si>
    <t>Medir el nivel de satisfacción de los usuarios finales en relación con los servicios prestados por el proceso de gestión de la tecnología</t>
  </si>
  <si>
    <t>Análisis de los resultados de la encuesta DYP.PR.08.F.15 Ficha Técnica- Encuesta de Satisfacción Diligenciado</t>
  </si>
  <si>
    <t>Número total de encuestas con nivel de satisfacción sobresaliente / Número total de encuestas diligenciadas * 100</t>
  </si>
  <si>
    <t>FCR-01</t>
  </si>
  <si>
    <t>Eficacia en los pagos</t>
  </si>
  <si>
    <t>Controlar la gestión de cumplimiento de los diez (10) días hábiles siguientes a la radicación del informe de pago por parte de los contratistas por prestación de servicios.</t>
  </si>
  <si>
    <t>Gestión de Recursos Financieros</t>
  </si>
  <si>
    <t>Administrar, registrar y controlar los recursos financieros del Jardín Botánico de Bogotá José celestino Mutis conforme a las normas legales vigentes y los principios organizacionales que garanticen la disponibilidad de recursos económicos para el cumplimiento de las metas, proyectos y programas determinados</t>
  </si>
  <si>
    <t>Lilian Bibiana Rojas Mejia / Contratista</t>
  </si>
  <si>
    <t>•Sistema OPGET - Si Capital (reporte de pagos)</t>
  </si>
  <si>
    <t>(Cuentas de Cobro pagadas dentro de los diez (10) días hábiles después de su radicación / Cuentas de Cobro recibidas en el mes) *100</t>
  </si>
  <si>
    <t>Mediante la Circular No. 26-2025 del 27 de noviembre de 2025, la Secretaría General estableció los lineamientos, fechas clave y responsabilidades para el proceso de ejecución, cierre presupuestal y de tesorería de la vigencia fiscal 2025, así como las disposiciones para la apertura de la vigencia 2026. De acuerdo a los plazos establecidos y con el fin de asegurar una adecuada ejecución presupuestal para la entidad y el correcto cierre de la vigencia, en ella se solicito cargar las cuentas de cobro del mes de enero como cuentas por pagar, por esta razón, en el mes de enero no se recibieron o radicaron cuentas, debido a ello el valor ejecutado es 0 (Solo sucede este evento en el mes de enero de cada vigencia)</t>
  </si>
  <si>
    <t>La Oficina Asesora de Planeación verifica soporte, reporte y el análisis del indicador. Si bien el proceso adjunta una circular y reporta cero ejecución, se le recomienda al proceso revisar la estructura del indicador y como deben reflejarse las cuentas por pagar dentro del mismo.</t>
  </si>
  <si>
    <t>Durante el mes de febrero de 2026 se tramito el pago de 1.216 cuentas de personas naturales, entre las cuales el 99.42% se realizaron antes de los 10 días hábiles después de la fecha de diligenciamiento y el 0.58% se pagaron después de los 10 días hábiles, una vez se subsano y se corrigió las inconsistencias presentadas en los soportes de radicación, ubicándose el indicador como sobresaliente.</t>
  </si>
  <si>
    <t>La Oficina Asesora de Planeación recibe el soporte, reporte y análisis del indicador, evidenciando que el proceso presenta cuentas en reserva correspondientes a la vigencia 2025. Se recomienda verificar la consistencia de la información, dado que se registran tiempos de pago de 10 y 12 días sin claridad sobre su metodología de cálculo, teniendo en cuenta que dichas cuentas habrían sido radicadas en diciembre de la vigencia anterior. Adicionalmente, se observa que estas cuentas constituyen una proporción considerable del total reportado en el periodo, lo cual podría estar afectando la interpretación del indicador.</t>
  </si>
  <si>
    <t>Durante el mes de marzo de 2026 se tramito el pago de 1.042 cuentas de personas naturales, entre las cuales el 99.81% se realizaron antes de los 10 días hábiles después de la fecha de diligenciamiento (radicación orden de pago) y el 0.19% se pagaron después de los 10 días, ubicándose el indicador como sobresaliente.</t>
  </si>
  <si>
    <t>La Oficina Asesora de Planeación recibe el soporte, reporte y análisis del indicador, evidenciando que el proceso presenta cuentas en reserva correspondientes a la vigencia 2025. Se recomienda verificar la consistencia de la información, dado que se registran tiempos de pago de 1 a 11 días sin claridad sobre su metodología de cálculo, teniendo en cuenta que dichas cuentas habrían sido radicadas en diciembre de la vigencia anterior. Adicionalmente, se observa que estas cuentas constituyen una proporción considerable del total reportado en el periodo, lo cual podría estar afectando la interpretación del indicador.</t>
  </si>
  <si>
    <t>FCR-02</t>
  </si>
  <si>
    <t>Eficacia de pagos persona jurídica</t>
  </si>
  <si>
    <t>Porcentaje de cumplimiento de pago a los contratos de persona jurídica dentro de los 30 días hábiles siguientes a la radiación del informe.</t>
  </si>
  <si>
    <t>Sistema OPGET-Si Capital (reporte de pago)</t>
  </si>
  <si>
    <t>(Cuentas de cobro pagadas dentro de los treinta (30) días hábiles después de su radiación/ cuentas de cobro recibidas en el mes persona jurídica)*100</t>
  </si>
  <si>
    <t>Durante el mes de enero se radicaron 3 trámites de personas jurídicas, correspondiente a servicios públicos las cuales fueron pagadas dentro de los 30 días hábiles posteriores a su radicación, con un cumplimiento del 100%, ubicándose el indicador como sobresaliente.</t>
  </si>
  <si>
    <t>Durante el mes de febrero de 2026 se tramito el pago de 66 cuentas de personas jurídicas, las cuales se tramitaron el 100% antes de los 30 días hábiles después de la fecha de diligenciamiento, ubicándose el indicador como sobresaliente.</t>
  </si>
  <si>
    <t>La Oficina Asesora de Planeación recibe el soporte, reporte y análisis del indicador, evidenciando que el proceso presenta cuentas en reserva correspondientes a la vigencia 2025. Se recomienda verificar la consistencia de la información, dado que se registran tiempos de pago de 11 días sin claridad sobre su metodología de cálculo, teniendo en cuenta que dichas cuentas habrían sido radicadas en diciembre de la vigencia anterior. Adicionalmente, se observa que estas cuentas constituyen la mayor proporción del total reportado en el periodo, lo cual podría estar afectando la interpretación del indicador.</t>
  </si>
  <si>
    <t>Durante el mes de marzo de 2026 se tramito el pago de 82 cuentas de personas jurídicas, las cuales se tramitaron al 100% antes de los 30 días hábiles después de la fecha de diligenciamiento (radicado Orden de PAgo), ubicándose el indicador como sobresaliente.</t>
  </si>
  <si>
    <t>La Oficina Asesora de Planeación recibe el soporte, reporte y análisis del indicador, evidenciando que el proceso presenta cuentas en reserva correspondientes a la vigencia 2025. Se recomienda verificar la consistencia de la información, dado que se registran tiempos de pago de 1 a 8 días sin claridad sobre su metodología de cálculo, teniendo en cuenta que dichas cuentas habrían sido radicadas en diciembre de la vigencia anterior. Adicionalmente, se observa que estas cuentas constituyen la mayor proporción del total reportado en el periodo, lo cual podría estar afectando la interpretación del indicador.</t>
  </si>
  <si>
    <t>FIS-01</t>
  </si>
  <si>
    <t>Solicitudes tramitadas a tiempo por almacén</t>
  </si>
  <si>
    <t>Determinar el porcentaje de solicitudes atendidas o tramitadas a tiempo por el almacén que cumplan con los criterios establecidos para su gestión.</t>
  </si>
  <si>
    <t>Gestión de Recursos Físicos</t>
  </si>
  <si>
    <t>Administrar, gestionar y custodiar los recursos físicos a cargo del Jardín Botánico José Celestino Mutis</t>
  </si>
  <si>
    <t>•Solicitudes de los movimientos realizados carpetas ubicadas en el área de almacen •Comprobantes registrados en el sistame de inforamción SI CAPITAL •Correos institucionales</t>
  </si>
  <si>
    <t>(No de solicitudes atendidas / No total de solicitudes recibidas) *100</t>
  </si>
  <si>
    <t>En el mes de enero de 2026 se recibieron 185 paz y Salvos 0 Entradas al Almacén, 20 Salidas de Consumo, 0 Salidas al servicio Devolutivos, 0 Traslados entre funcionarios y 0 Reintegros Devolutivos. En este mes hubo gran aumento de paz y salvos teniendo en cuenta que la Entidad finalizaron varios contratos de prestación de servicio también hubo un aumento en los movimientos de recursos físicos (bienes de consumo) por el ingreso de todos los operarios en el JBJCM, con un resultado de indicador sobresaliente para el periodo descrito.</t>
  </si>
  <si>
    <t>En el mes de febrero de 2026 se recibieron 20 paz y Salvos 11 Entradas al Almacén, 85 Salidas de Consumo, 10 Salidas al servicio Devolutivos, 98 Traslados entre funcionarios y 5 Reintegros Devolutivos, con un porcentaje del 100%, ubicándose el indicador como sobresaliente. Hubo una gran disminución de paz y salvos teniendo en cuenta que la Entidad finalizaron varios contratos de prestación de servicio también hubo un aumento en los movimientos de recursos físicos (bienes de consumo) por el ingreso de todos los operarios en el Jardín Botánico.</t>
  </si>
  <si>
    <t>En el mes de marzo de 2026 se recibieron 12 paz y Salvos 10 Entradas al Almacén, 76 Salidas de Consumo, 11 Salidas al servicio Devolutivos, 56 Traslados entre funcionarios y 12 Reintegros Devolutivos. Para el mes de marzo hubo una gran disminución de paz y salvos teniendo en cuenta que la Entidad finalizaron varios contratos de prestación de servicio también hubo un aumento en los movimientos de recursos físicos (bienes de consumo) por el ingreso de todos los operarios, con un cumplimiento del indicador del 100% ubicándose el indicador como sobresaliente.</t>
  </si>
  <si>
    <t>FIS-02</t>
  </si>
  <si>
    <t>Porcentaje de depuración de bienes inservibles u obsoletos</t>
  </si>
  <si>
    <t>Revisar y depurar los bienes inservibles o sin uso de la entidad para paso a destinación final, confirmado a través de la resolución de aprobación de bajas</t>
  </si>
  <si>
    <t>Anual</t>
  </si>
  <si>
    <t>•Resolución de baja -Relación de bienes para baja</t>
  </si>
  <si>
    <t>(Total bienes inversibles o sin uso para baja o traslado aprobados por resolución/ No de bienes inservibles o sin uso para baja o traslado a otra entidad ) *100%</t>
  </si>
  <si>
    <t>FIS-04</t>
  </si>
  <si>
    <t>Actividades realizadas por mantenimiento</t>
  </si>
  <si>
    <t>Determinar el porcentaje de actividades realizadas por el equipo de mantenimiento según el plan de mantenimiento</t>
  </si>
  <si>
    <t>•Reporte de seguimiento al Plan de Mantenimiento</t>
  </si>
  <si>
    <t>(Número de actividades de mantenimiento ejecutadas/Número de actividades de mantenimientos programadas) *100</t>
  </si>
  <si>
    <t>Teniendo en cuenta las Actividades realizadas por mantenimiento donde se determina el porcentaje de actividades realizadas según el plan de mantenimiento con un resultado de 98.82% ubicándose el indicador como sobresaliente.</t>
  </si>
  <si>
    <t>La Oficina Asesora de Planeación recibe soporte, reporte y el análisis del indicador. El proceso debe realizar el informe conforme a lo establecido por la entidad, la cual tiene una estructura base y una plantilla para desarrollar este tipo de productos. Se observa mejora en la presentación, el orden y la coherencia de las evidencias aportadas para soportar la ejecución del indicador. No obstante, se recomienda al proceso continuar fortaleciendo la relación y consistencia entre la información reportada y los soportes que la respaldan.</t>
  </si>
  <si>
    <t>GTH-01</t>
  </si>
  <si>
    <t>Cumplimiento Plan de Seguridad y Salud en el Trabajo-Proceso</t>
  </si>
  <si>
    <t>Medir el cumplimiento del Plan de Seguridad y Salud en el Trabajo con el propósito de hacer seguimiento a las actividades previstas en la programación realizada al inicio de la vigencia</t>
  </si>
  <si>
    <t>Gestión del Talento Humano</t>
  </si>
  <si>
    <t>Planear, organizar, ejecutar y controlar las acciones que promuevan la provisión y desarrollo del talento humano, a través del fortalecimiento de las competencias laborales, los planes de bienestar y seguridad y salud en el trabajo, así como la gestión de situaciones administrativas que se generen en el ingreso, permanencia o retiro del personal de la Entidad.</t>
  </si>
  <si>
    <t>• Grabación y/o acta y/o listado de asistencia a capacitación • Cronograma del Plan de Trabajo Anual de Seguridad y Salud en el trabajo • Informe de las actividades realizadas en el marco del Plan de Trabajo Anual de Seguridad y Salud en el trabajo</t>
  </si>
  <si>
    <t>( # de actividades realizadas/ # de actividades programadas ) *100</t>
  </si>
  <si>
    <t>Con relación al cumplimiento del Plan de Seguridad y Salud en el Trabajo con el propósito de hacer seguimiento a las actividades previstas en la programación trimestral se obtuvo un resultado de indicador del 100% ubicándose como sobresaliente</t>
  </si>
  <si>
    <t>La Oficina Asesora de Planeación verifica soporte, reporte y el análisis del indicador. Se observa que el cronograma presentado no cuenta con un soporte formal de aprobación. En este sentido, se recomienda que dicho instrumento sea oficializado mediante comunicación interna correspondiente (ej. memorando), que respalde su validación y adopción por parte de la instancia competente. • El cronograma “CRONOGRAMA PLAN 2026 - SG-SST PLAN ANUAL” y el numeral 4. Indicadores del Plan de Trabajo Anual en Seguridad y Salud en el Trabajo – Primer Trimestre del informe suministrado por el proceso presentan diferencias en la numeración, lo que dificulta la adecuada trazabilidad entre las actividades, los soportes y la información descrita en el informe. • Caperta 01, 10, 23.Las actas de COPASST correspondientes a los meses de febrero y marzo presentan firmas incompletas, lo cual afecta su validez como soporte. Así mismo, no se evidencia el acta correspondiente al mes de enero. • La actividad: 11 Revisión y cumplimiento del Formato Control del cambio, El proceso suministra como soporte un procedimiento correspondiente al proceso DYP y el formato de “Control del Cambio” sin diligenciar, lo cual no evidencia la ejecución de la actividad. Al respecto, es importante precisar que la pertinencia y estructura del procedimiento y del formato corresponden a la competencia de la Oficina Asesora de Planeación no obstante, el proceso debe evidenciar su aplicación y cumplimiento en el marco de la gestión de Seguridad y Salud en el Trabajo. • Carpeta 24, EVALUACIÓN DE INDUCCIÓN Y REINDUCCIÓN EN SEG Tiene estructura de formato, pero no cuenta con código dentro del sistema documental MIPG • Carpeta 26, no cuenta con Grabación y/o acta y/o listado de asistencia a capacitación que refleje que esta actividad se realizó. Se observa alteración en el GTH.PR.11.F.01 Matriz de Identificación de Peligros, Evaluación y Valoración de Riesgos, esto genera un riesgo en la integridad de la información que se registra al alterar su estructura sin surtir el debido proceso de actualización establecido por la entidad, difiere la versión oficial y la que el proceso suministra en este caso. • Carpeta 32, no cuenta con grabación y/o acta y/o listado de asistencia a capacitación que refleje que esta actividad se realizó.  • Carpeta 3,4,5,6,13,14,15,16,28,29,30,31. Existe un formato de Base caracterización ATEL, sin embargo, no se encontró grabación y/o acta y/o listado de asistencia a capacitación que refleje que esta actividad se realizó.</t>
  </si>
  <si>
    <t>GTH-02</t>
  </si>
  <si>
    <t>Cumplimiento del Plan Institucional de Capacitación (PIC)</t>
  </si>
  <si>
    <t>Medir el cumplimiento de la ejecución de las actividades programadas en el PIC, con base en el diagnóstico de necesidades determinado a través de los Proyectos de Aprendizaje en Equipo</t>
  </si>
  <si>
    <t>• Informe de gestión seguimiento PIC • Grabación y/o acta y/o listado de asistencia a capacitación • Cronograma del Plan Institucional de Capacitación</t>
  </si>
  <si>
    <t>([Número de capacitaciones realizadas - PIC]/[Número de capacitaciones programadas - PIC])*100</t>
  </si>
  <si>
    <t>Con relación al cumplimiento de la ejecución de las actividades programadas en el PIC, se obtuvo un cumplimiento del 100%, ubicándose el indicador como sobresaliente. https://jbbgovco.sharepoint.com/:f:/s/ARCHIVODIGITALSECRETARIAGENERAL/IgB-ShCMamVDTqgmhSsKPOL6Ac54GS2mD-6FohEOdB_X7Hke=YcA8c5</t>
  </si>
  <si>
    <t>La Oficina Asesora de Planeación verifica soporte, reporte y el análisis del indicador. • Se observa que el cronograma presentado no cuenta con un soporte formal de aprobación. En este sentido, se recomienda que dicho instrumento sea oficializado mediante el acto administrativo o comunicación interna correspondiente (ej. memorando), que respalde su validación y adopción por parte de la instancia competente. • El informe no cuenta con la aprobación del líder del proceso, lo cual afecta su validez y respaldo institucional, así como la confiabilidad de la información suministrada. • El proceso reportó la realización de 7 capacitaciones en el marco del PIC sin embargo, de acuerdo con los soportes suministrados, se evidencian 8 capacitaciones ejecutadas. Esta inconsistencia afecta el dato cuantitativo, el análisis reportado y el resultado del indicador, toda vez que el cumplimiento no corresponde al 100%, sino al 114,29% (8/7). • Carpeta 05. No se encontro Grabación y/o acta y/o listado de asistencia a capacitación que refleje que esta actividad se realizó.</t>
  </si>
  <si>
    <t>GTH-03</t>
  </si>
  <si>
    <t>Cumplimiento Plan de Capacitación en Seguridad y Salud en el trabajo-Proceso</t>
  </si>
  <si>
    <t>Medir el cumplimiento de la ejecución de las actividades programadas en el Plan Anual de Capacitación de Seguridad y Salud en el Trabajo, con base en el diagnóstico de necesidades determinado a través del Sistema de Gestión en Seguridad y Salud en el trabajo</t>
  </si>
  <si>
    <t>• Grabación y/o acta y/o listado de asistencia a capacitación • Cronograma del Plan de Capacitación en Seguridad y salud en el trabajo. • Informe plan Capacitaciones SST.</t>
  </si>
  <si>
    <t>([Número de capacitaciones realizadas - SST]/[Número de capacitaciones programadas - SST])*100</t>
  </si>
  <si>
    <t>Con relación al cumplimiento del Plan de Capacitación en Seguridad y Salud en el trabajo se obtuvo un resultado de cumplimiento del indicador del 100% ubicándose como sobresaliente.</t>
  </si>
  <si>
    <t>La Oficina Asesora de Planeación verifica soporte, reporte y el análisis del indicador. -El “CRONOGRAMA PLAN 2026 - SG SST CAP” y los numerales definidos en el Informe Indicadores GTH-02 y GTH-03 suministrado por el proceso presentan diferencias, lo que dificulta la adecuada trazabilidad entre las actividades, los soportes y la información descrita en el informe. -Se observa que el cronograma presentado no cuenta con un soporte formal de aprobación. En este sentido, se recomienda que dicho instrumento sea oficializado mediante el acto administrativo o comunicación interna correspondiente (ej. memorando), que respalde su validación y adopción por parte de la instancia competente. -El informe no cuenta con la aprobación del líder del proceso, lo cual afecta su validez y respaldo institucional, así como la confiabilidad de la información suministrada. -Carpeta 05. No se encontro Grabación y/o acta y/o listado de asistencia a capacitación que refleje que esta actividad se realizó. -Caperta 15. No se encontro Grabación y/o acta y/o listado de asistencia a capacitación que refleje que esta actividad se realizó. -Caperta 17. No se encontro Grabación y/o acta y/o listado de asistencia a capacitación que refleje que esta actividad se realizó. -Caperta 18. No se encontro Grabación y/o acta y/o listado de asistencia a capacitación que refleje que esta actividad se realizó.</t>
  </si>
  <si>
    <t>DOC-01</t>
  </si>
  <si>
    <t>Transferencias Documentales Primarias</t>
  </si>
  <si>
    <t>Medir la entrega oportuna de las transferencias documentales primarias por parte de las dependencias de la entidad, teniendo en cuenta el cronograma elaborado por el proceso de Gestión Documental en conjunto con los Jefes y/o enlaces de cada dependencia, el cual es revisado y aprobado por Secretaría General y socializada la versión final por medio de memorando interno.</t>
  </si>
  <si>
    <t>Gestión Documental</t>
  </si>
  <si>
    <t>Organizar el acumulado documental de propiedad del Jardín Botánico para garantizar la oportuna disposición de cualquier documento en tiempo real, como apoyo administrativo para el cumplimiento de los objetivos misionales y el normal funcionamiento de los procesos de la Entidad.</t>
  </si>
  <si>
    <t>• Cronograma de Transferencias Documentales • Acta de legalización de transferencia documental primaria • Formato Unico de Inventario Documental - FUID</t>
  </si>
  <si>
    <t>(Transferencias documentales primarias legalizadas / Transferencias documentales primarias programadas y aprobadas en el cronograma)*100 Legalizadas: Hace referencia al trasladado de la documentación al archivo central</t>
  </si>
  <si>
    <t>Durante el I trimestre se ejecutaron las dos (2) transferencias documentales programadas, correspondientes a la Secretaría General y la Subdirección Educativa, las cuales fueron debidamente legalizadas. Como soporte, se adjuntan el Formato Único de Inventario Documental (FUID) y las actas de legalización en la carpeta correspondiente, con un cumplimiento del indicador del 100% ubicándose el indicador como sobresaliente.</t>
  </si>
  <si>
    <t>DOC-02</t>
  </si>
  <si>
    <t>Gestión, trámite y cierre de comunicaciones oficiales</t>
  </si>
  <si>
    <t>Generar alertas respecto a la adecuada gestión, trámite y cierre de las comunicaciones oficiales internas y externas</t>
  </si>
  <si>
    <t>•V1. Sistema de gestión de documentos electrónicos - GEA •V.2 Informes Gestión de Comunicaciones oficiales</t>
  </si>
  <si>
    <t>(Número Comunicaciones oficiales cerradas en el software de gestión documental / Comunicaciones oficiales de entrada radicadas y asignadas en el software de gestión documental) *100 Número Comunicaciones oficiales cerradas en el software de correspondencia: Hace referencia a las comunicaciones oficiales cerradas en el periodo actual + Comunicaciones Oficiales cerradas de periodos anteriores.</t>
  </si>
  <si>
    <t>Durante el mes de enero 2026 se recibieron un total de 1.054 comunicaciones oficiales radicadas en el aplicativo GEA. Actualmente, hay 17 radicados aún en trámite y 12 de estos vencidos. A la fecha se han finalizado 116 del mes de diciembre 2025 por cerrar en el reporte anterior. Para un total de 1.153 comunicaciones cerradas, lo que representa un 109,39%. Existe un rezago de 10 comunicaciones pendientes de cierre que corresponde al filtro desde el 1 de julio al 30 de diciembre de 2025, pendientes por gestionar, con un resultado de indicador sobresaliente para el periodo descrito.</t>
  </si>
  <si>
    <t>La Oficina Asesora de Planeación verifica y aprueba soporte, reporte y el análisis del indicador. Se recomienda al proceso analizar las causas que llevaron a que, en este periodo, el resultado superara la meta en un 9,39%.</t>
  </si>
  <si>
    <t>Durante el mes de febrero 2026 se recibieron un total de 1.298 comunicaciones oficiales radicadas en el aplicativo GEA. Actualmente, hay 4 radicados aún en trámite y los 4 están vencidos. A la fecha se han finalizado 16 del mes de diciembre 2025 por cerrar en el reporte anterior. Para un total de 1.310 comunicaciones cerradas, lo que representa un 100.92%, ubicándose el indicador como sobresaliente. . Existe un rezago de 10 comunicaciones pendientes de cierre que corresponde al filtro desde el 1 de julio al 30 de diciembre de 2025, pendientes por gestionar VENCIDAS.</t>
  </si>
  <si>
    <t>La Oficina Asesora de Planeación verifica y aprueba soporte, reporte y el análisis del indicador. El proceso presento una leve sobre ejecución del 0,92%.</t>
  </si>
  <si>
    <t>Durante el mes de marzo 2026 se recibieron un total de 1.455 comunicaciones oficiales radicadas en el aplicativo GEA. Actualmente, hay 246 radicados aún en trámite, sin trámites vencidos. A la fecha se han finalizado 3 del mes de febrero pendientes por cerrar en el reporte anterior. Para un total de 1.212 comunicaciones cerradas, lo que representa un 83,3% como resultado.</t>
  </si>
  <si>
    <t>La Oficina Asesora de Planeación verifica y aprueba soporte, reporte y el análisis del indicador. Se sugiere incluir el rango de gestión en el que se ubicó el indicador, conforme al resultado obtenido. Se recomienda al proceso analizar las causas que llevaron a que, en este periodo, el resultado se ubicara cercano al rango de gestión deficiente.</t>
  </si>
  <si>
    <t>JUR-01</t>
  </si>
  <si>
    <t>Procesos Judiciales</t>
  </si>
  <si>
    <t>Establecer el grado de eficacia de la Oficina Jurídica en atención de Procesos Judiciales</t>
  </si>
  <si>
    <t>Jurídico</t>
  </si>
  <si>
    <t>Brindar una adecuada operativización de los trámites establecidos legalmente para adelantar la contratación de los bienes y servicios que requiere la entidad para el cabal cumplimiento de su objeto misional, a través de las diferentes tipologías contractuales previstas en la ley.</t>
  </si>
  <si>
    <t>•Plataforma SIPROJ WEB</t>
  </si>
  <si>
    <t>(Número de Procesos Judiciales atendidos / Número de Procesos Judiciales notificados) X 100</t>
  </si>
  <si>
    <t>JUR-04</t>
  </si>
  <si>
    <t>Porcentaje de cumplimiento de fichas presentadas ante el Comité de Conciliación</t>
  </si>
  <si>
    <t>Gestionar de manera eficaz los casos presentados ante el comité de conciliacion asegurando el estudio eficaz y oportuno de los tramites judiciales y extrajudiciales que involucren a la entidad.</t>
  </si>
  <si>
    <t>Base de datos jurídicas</t>
  </si>
  <si>
    <t>Numero de fichas Presentadas: Hace referencia al numero de fichas Generadas y presentadas ante el comité de conciliacion Total de Numero de casos estudiados: Hace referencia al total de Numero de casos recibidos y estudiados por el comite.</t>
  </si>
  <si>
    <t>JUR-05</t>
  </si>
  <si>
    <t>Prevención del Daño antijurídico</t>
  </si>
  <si>
    <t>Establecer el grado de eficiencia del comité de conciliacion mediante la gestion efectiva de los diversos tramites judiciales y extrajudiciales que involucran a la entidad con el fin de prevenir el daño antijuridico.</t>
  </si>
  <si>
    <t>Base de datos jurídica</t>
  </si>
  <si>
    <t>Numero de fichas presentadas ante el comité en el periodo : Hace referencia a lo presentado ante el comité de conciliación 20 días antes del corte del periodo que es semestral Numero de demandas admitidas en el periodo: Hace referencia al número de demandas y solicitudes admitidas 20 días antes del corte del periodo que es semestral</t>
  </si>
  <si>
    <t>SDI-02</t>
  </si>
  <si>
    <t>Porcentaje de controles ubicados en cuantitativamente controlados y en mejora continua.</t>
  </si>
  <si>
    <t>Medir el porcentaje de aumento del nivel de madurez real en la implementación de controles de seguridad digital con base en la Matriz de Evaluación, Aplicabilidad y Diagnóstico de Controles minimizando los riesgos asociados.</t>
  </si>
  <si>
    <t>Seguridad de la Información</t>
  </si>
  <si>
    <t>Proteger la disponibilidad, integridad y confidencialidad de los activos de información en el Jardín Botánico de Bogotá José Celestino Mutis, a través de la gestión de riesgos de seguridad y privacidad de la información y la implementación de políticas, procedimientos y controles necesarios y suficientes, de manera que se puedan prevenir y gestionar los incidentes de seguridad de la información y violaciones de privacidad contribuyendo al cumplimiento de la misión institucional y los objetivos estratégicos</t>
  </si>
  <si>
    <t>Jina Paola Gonzalez / Contratista</t>
  </si>
  <si>
    <t>Cuatrimestral</t>
  </si>
  <si>
    <t>SDI.PR.02.F.02.Matriz de Evaluación, Aplicabilidad y Diagnóstico de Controles</t>
  </si>
  <si>
    <t>[Cantidad de Controles ubicados en cuantitativamente controlados y mejora continua.]/[Cantidad de controles a establecidos para seguridad digital]*100</t>
  </si>
  <si>
    <t>SAC-01</t>
  </si>
  <si>
    <t>Seguimiento a PQRSD Tramitadas</t>
  </si>
  <si>
    <t>Realizar seguimiento a las respuestas de PQRSD tramitadas dentro de los términos establecidos</t>
  </si>
  <si>
    <t>Servicio al Ciudadano</t>
  </si>
  <si>
    <t>Gestionar la atención y respuesta a los requerimientos ciudadanos presentados a través de los diferentes canales de interacción establecidos.</t>
  </si>
  <si>
    <t>•V.1 Reporte del Sistema Distrital para la Gestión de peticiones Ciudadanas Bogotá te escucha</t>
  </si>
  <si>
    <t>(PQRSD tramitadas en los términos de ley / PQRSD programadas a responder en el periodo) *100</t>
  </si>
  <si>
    <t>Se realiza el seguimiento a las respuestas de PQRSD tramitadas dentro de los términos establecidos, obteniendose un resultado del indicador de 94.11% de gestión oportuna.</t>
  </si>
  <si>
    <t>La Oficina Asesora de Planeación verifica y aprueba soporte, reporte y el análisis del indicador. Se sugiere incluir el rango de gestión en el que se ubicó el indicador, conforme al resultado obtenido. Se recomienda al proceso analizar las causas que llevaron a que, en este periodo, el resultado se ubicara en un rango de gestión satistactorio.</t>
  </si>
  <si>
    <t xml:space="preserve">Marzo: Se registran las actividades que conforman el Plan estratégico de Talento Humano, se programaron 18 actividades y se ejecutaron 17,5% para un cumplimiento del 24%. </t>
  </si>
  <si>
    <t xml:space="preserve">Marzo: Se registra las actividades que conforman el Plan de Previsión de Recursos Humanos para el I Trimestre del 2026. </t>
  </si>
  <si>
    <t xml:space="preserve">Marzo: Se registran las actividades que conforman el Plan Anual de Vacantes, se programaron y ejecutaron 5 actividades para el trimestre. </t>
  </si>
  <si>
    <t xml:space="preserve">Marzo: Se registran las actividades que conforman el Plan de Trabajo Anual en Seguridad y Salud en el Trabajo para el I trimestre del 2026. </t>
  </si>
  <si>
    <t xml:space="preserve">Marzo: IT001 - Evaluación , diagnóstico y desarrollo de la integración de sistemas administrativos y financieros , asegurando la trazabilidad, transparencia y seguridad de la información: Se finaliza desarrolló de versión estable de aplicativo "Gestor Financiero" el proveedor hace entrega del aplicativo a la Entidad, para dar inicio a las pruebas funcionales y técnicas del mismo. De igual forma se hace entrega de la documentación funcional y técnica de la aplicación. Dentro de esta documentación se encuentran: Manuales Funcionales - Manuales Técnicos - Código Fuente de Aplicación. 
IT003 - . Fortalecimiento de la Política de Gobierno Digital en el Jardín Botánico José Celestino Mutis: Durante el periodo se desarrollaron actividades relacionadas con la implementación de la Política de Gobierno Digital tales como: Diligenciamiento FURAG - Actualización y Publicación de Datos Abiertos - Seguimiento al proceso TEC.
IT004 - Desarrollo, optimización y gestión de los aplicativos en el marco de la política de gestión documental: Desarrollos de los servicios web para radicar un requerimiento GEA en BTE - Implementación firma digital para la radicación de documentos principales - Se incluyen campos dinámicos en el formulario de radicación de GEA a BTE - Ajuste radicación de dirección y email en radicación BTE - Generación de firma digital y electrónica para documentos radicados - Ajustes interfaz gráfica visualización de anexos - Implementación control de carga búsqueda de terceros en la radicación de documentos de entrada - Se socializaron los manuales y videotutoriales del sistema GEA 2 - Se parametrizo y valido los siguientes insumos para la configuración: -Usuarios -Dependencias -TRD. 
Se configuraron los menús de radicación y bandejas del sistema - Se realizaron ajustes visuales en el menú detalle de un radicado - Se realizaron los ajustes de filtros, paginación y estilos en bandejas principales - Se depuraron columnas innecesarias en el cuerpo de las bandejas - Se controlo la visualización del numero de documento en la radicación de memorandos - En los formularios de radicación se oculta la clasificación documental previa - Se restringe el condicional del segundo apellido para memorandos - Se habilita acción de radicar en plantilla docx - Se agrega funcionalidad para que una vez se radique el memorando este se reasigne automáticamente - Se habilita funcionalidad de borradores - Se replica reasignación automática de memorandos en radicación en pdf en línea - Se realizo el control de acciones en anexos, funcionalidades de modificación, borrado y envío - En radicación de email imprimir el cuerpo del correo en pdf a ponerlo como imagen principal - Se realizaron ajustes sticker web - Se incorpora código QR al pdf de radicación de email - Se realizaron ajustes radicación email - Se realizaron ajustes en radicación email y notificación de recepción - Se realizaron el desarrollo para aplicar el cambio de la interfaz gráfica de la ventanilla virtual. 
En el ambiente desarrollo aprovisionado se realizó el despliegue del código fuente ajustado para validación y pruebas de concepto. El despliegue se puede verificar en el link http://gea2.jbb.gov.co - Se parametrizo y valido los siguientes insumos para la configuración: 
Configuración dependencia 210 Oficina de control disciplinario interno - Se configuraron los usuarios para usar la interoperabilidad con BTE 
 Se brindo el apoyo técnico a la interoperabilidad con BTE en la versión actual del sistema de gestión documental GEA. 
IT005 - Implementación de la nueva página web del Jardín Botánico José Celestino Mutis: En términos generales, durante enero, febrero y marzo de 2026 se consolidaron avances técnicos, funcionales y documentales significativos para la iniciativa IT005 – Sitio Web, reflejados en la estructuración por ambientes, la maquetación y ajuste de las principales secciones del portal, la definición de lineamientos de accesibilidad y experiencia de usuario, la consolidación documental, el avance en control de cambios y repositorios, y la identificación de requerimientos técnicos asociados a plugins e infraestructura para la salida institucional del nuevo sitio web. 
IT008 - Administración, renovación y soporte Plataforma Tecnológica del Jardín Botánico José Celestino Mutis: Durante el periodo se realizó la correspondiente gestión de la infraestructura de TI de la Entidad, con el monitorero a su disponibilidad y la atención a los requerimientos generados en la entidad con relación al soporte de software y hardware. 
IT010 -  Renovación Servicios Nube Pública Azure: Durante el periodo se adelanto la documentación precontractual fue revisada por el área jurídica y se publico evento RFI No  208918.
Se adelanto la documentación precontractual fue revisada por el área jurídica y se publicó evento RFI No 208918, seguidamente se publicó RFI # 25830 se realizó evaluación de las propuestas, se generó orden de compra No 162610 adjudicada al proveedor Controles empresariales.
</t>
  </si>
  <si>
    <t xml:space="preserve">Marzo: Se registran las actividades que conforman en Plan de atención al ciudadano para el I Trimestre. </t>
  </si>
  <si>
    <t>Marzo: Durante el I trimestre de 2026 el PAA se modificó en 4 oportunidades de forma coordinada con las Gerencias de Proyecto y líderes a cargo. El seguimiento se realiza a partir de la Versión No. 5 del PAA.</t>
  </si>
  <si>
    <t>Marzo: Durante el primer trimestre, se presentó avances en la implementación del Plan de Acción Anual del Sistema de Gestión Ambiental mediante el seguimiento y monitoreo de los consumos de agua y energía, incluyendo inspecciones periódicas a las redes sin evidenciarse anomalías relevantes en el componente energético y con reporte de hallazgos en el sistema hídrico; la consolidación y socialización de resultados de la vigencia 2025 ante el Comité Institucional de Gestión y Desempeño; la ejecución de seguimientos mensuales a la generación de residuos (ordinarios, peligrosos, especiales y orgánicos), el reporte de residuos peligrosos ante el IDEAM y de información sectorial ante la Secretaría Distrital de Ambiente y la UAESP; la implementación de acciones de consumo sostenible mediante la incorporación de criterios ambientales en procesos contractuales; el impulso a la movilidad sostenible con actividades como el bicirrecorrido institucional en el Día sin carro y sin moto y la medición de la huella de carbono; así como el desarrollo de jornadas de capacitación en uso eficiente de recursos y gestión de residuos, la formulación del plan de capacitación 2026 y el cumplimiento de los reportes normativos del PIGA y PACA a través de la plataforma STORM y ante los entes de control.</t>
  </si>
  <si>
    <t>Marzo: Para el trimestre I de la vigencia 2026, la Oficina de Control Interno programo las siguientes actividades a realizar: 13 en el Rol de Evaluación y Seguimiento (1 Auditoria, 10 Informes de Ley, 2 seguimientos y evaluaciones), 2 actividades en el Rol de Evaluación de la Gestión de Riesgos, 3 actividades de rol de enfoque hacia la prevención, 5 actividades enfocadas en rol de liderazgo estratégico y 4 actividades de relación con entes externos, así mismo  se presentaron 22 actividades a demanda, para un total de 49 actividades. En concordancia con lo anterior se evidencio la ejecución de la totalidad de las actividades, lo cual corresponde al 100% de lo programado.</t>
  </si>
  <si>
    <t xml:space="preserve">Marzo: Se ejecutaron las 14 actividades programadas para el Primer Trimestre de la vigencia 2026.
</t>
  </si>
  <si>
    <t xml:space="preserve">Marzo: Se registran las actividades que conforman el Plan Institucional de Capacitación (PIC), se programaron y ejecutaron 31 actividades. </t>
  </si>
  <si>
    <t>Marzo: Se registra el seguimiento de las actividades que conforman el Plan de Incentivos Institucionales programadas  y ejecutadas 25 actividades</t>
  </si>
  <si>
    <t xml:space="preserve">Marzo: Se registra el informe de austeridad de la entidad remitido a SDA </t>
  </si>
  <si>
    <t xml:space="preserve"> Marzo: Se ejecutaron las 13 actividades programadas para el Primer Trimestre de la vigencia 2026.</t>
  </si>
  <si>
    <t>Marzo: https://jbbgovco.sharepoint.com/:f:/s/RepositorioPlaneacin/IgDMKVrWPsBbSII6tvnL0PXIAeXuM5XDl3t_qC-HphNp9Vw?e=pRJ76i</t>
  </si>
  <si>
    <t>Marzo: https://jbbgovco.sharepoint.com/:f:/s/RepositorioPlaneacin/IgAyAFs3nfyjSa3t3B_0LoBIAXbTT1R4He6SL4n0m7kkrpE?e=6GOBWY</t>
  </si>
  <si>
    <t>Marzo:  https://jbbgovco.sharepoint.com/:f:/s/RepositorioPlaneacin/IgCulhAY7rZbQ6boErrlX6oOAfD2xsyD6Vwwor1jK3yAHGA?e=6pS9Ux</t>
  </si>
  <si>
    <t>Marzo: https://jbbgovco.sharepoint.com/:f:/s/RepositorioPlaneacin/IgAV90wlN7eRRZ-6qTS_ACloAVX4f1Iy12Tz7c6cx9ZNRTE?e=IhGHKE</t>
  </si>
  <si>
    <t>Marzo: https://jbbgovco.sharepoint.com/:f:/s/RepositorioPlaneacin/IgBH7prQ1cLiR7NjFl-ejeDZAcal6jIDgazk7tWoGT3ka-I?e=chceUW</t>
  </si>
  <si>
    <t>Marzo: Las evidencias se encuentran incluidas en carpeta asignada por la OAP: https://jbbgovco.sharepoint.com/sites/RepositorioPlaneacin/Documentos%20compartidos/Forms/AllItems.aspx?id=%2Fsites%2FRepositorioPlaneacin%2FDocumentos%20compartidos%2FMIPG%2FPlanes%20institucionales%2FPlan%20de%20Acci%C3%B3n%20Institucional%2F2026%2F2%2E%20Oficina%20de%20Control%20Interno%2FTrimestre%20I&amp;viewid=476a1472%2D7822%2D4ee2%2Db17c%2D2bb8ff2d8c5a&amp;p=true&amp;ct=1776199154037&amp;or=OWA%2DNT%2DMail&amp;cid=b53fa153%2D11a4%2D31dd%2D6f18%2Df78657fda3b6</t>
  </si>
  <si>
    <t>Marzo: Se adjunta link de enlace de la matriz Meta 2 Plan de Sostenibilidad 
https://jbbgovco.sharepoint.com/:x:/s/RepositorioPlaneacin/IQA1SL1N8ry0QKUJOcSTtzJxAaqGOBf5--VaXy7l8DbmHAk?e=kGQRsH
Evidencias: https://jbbgovco.sharepoint.com/:f:/s/RepositorioPlaneacin/IgDQdN7cc-9BS5aMIM_kIWT_AR7Syd4f3OVz88C7KnlDf3Y?e=VhjBIt</t>
  </si>
  <si>
    <t>Marzo: Se adjunta link de enlace de la matriz Meta 1 Planeación Estratégica 
https://jbbgovco.sharepoint.com/:x:/s/RepositorioPlaneacin/IQB7fYOfYa79RpIuE-4XmEgTAceROc1hcbFhf7Hv4Ajqjt4?e=IHgY8A 
Evidencias: https://jbbgovco.sharepoint.com/:f:/s/RepositorioPlaneacin/IgDiV535tQGnQpLq1Aw7jLlpAQ3H09lmKTkGXrrUB_DKf-c?e=Hzd8ke</t>
  </si>
  <si>
    <t>Marzo: https://jbbgovco.sharepoint.com/:x:/s/pigajbb/IQDZVIT61icJTaY5NJoBq27AAb-5uQkQKBqKjJKnAlnM4QE?e=4Op9Bi</t>
  </si>
  <si>
    <t>Marzo: https://jbbgovco.sharepoint.com/:f:/s/RepositorioPlaneacin/IgDWnreXx_3hT4YdutOsAZBAAbH_sFZzf4YJ9EptJuzxW1o?e=twyFPY</t>
  </si>
  <si>
    <t xml:space="preserve"> 
Marzo: https://jbbgovco.sharepoint.com/:f:/s/RepositorioPlaneacin/IgAch4e6BTKAT6x9uts2eMkkARK6QbIk5MbgZl7LKnu4KGQ?e=acIjJF</t>
  </si>
  <si>
    <t>Marzo: https://jbbgovco.sharepoint.com/:f:/s/RepositorioPlaneacin/IgDTvQW2FvNfTaqHKIChCCk-AYWNkvayMGe9xjVJsKIae2M?e=zlmEVF</t>
  </si>
  <si>
    <t>Marzo: https://jbbgovco.sharepoint.com/:f:/s/RepositorioPlaneacin/IgDAfSLTQR6-QZkhtkvONErhAXzz8Tm5XtrXNVLBombd-rg?e=W4J8bV</t>
  </si>
  <si>
    <t>Marzo: https://jbbgovco.sharepoint.com/:f:/s/RepositorioPlaneacin/IgC8janlqzJOT6mxi3JBSrOGAUH8LQszeB9S6B-XhjzDE9s?e=6V1Rwo</t>
  </si>
  <si>
    <t>APROBADO: Se aprueba la actividad del Plan Institucional de Capacitación (PIC), por tanto que los soportes allegados y el reporte presentado reflejan ejecución del 25% de avance para el primer trimestre.</t>
  </si>
  <si>
    <t xml:space="preserve">APROBADO: Se aprueba la actividad del Plan de Incentivos Institucionales, por tanto que los soportes allegados y el reporte presentado reflejan ejecución del 25% de avance para el primer trimestre.
</t>
  </si>
  <si>
    <r>
      <rPr>
        <b/>
        <sz val="11"/>
        <color theme="1"/>
        <rFont val="Calibri"/>
        <family val="2"/>
        <scheme val="minor"/>
      </rPr>
      <t>APROBADO:</t>
    </r>
    <r>
      <rPr>
        <sz val="11"/>
        <color theme="1"/>
        <rFont val="Calibri"/>
        <family val="2"/>
        <scheme val="minor"/>
      </rPr>
      <t>Se aprueba la actividad del Plan Estratégico de Talento Humano, por tanto que los soportes allegados y el reporte presentado reflejan ejecución del 24% de avance para el primer trimestre, dejando la anotación que la actividad 6 Implementar programas de reconocimiento de la trayectoria laboral y agradecimiento por el servicio prestado, así como brindar apoyo sociolaboral y emocional a los servidores que se desvinculan de la entidad por pensión, reestructuración o finalización del nombramiento en provisionalidad, mediante la ejecución de un Plan de Desvinculación Asistida que facilite la transición y adaptación al cambio, queda cumplida al 50%, toda vez que está pendiente la oficialización de este programa en el software documental MIPG.
RECHAZADO: Una vez revisadas las evidencias se rechaza el avance del cumplimiento del 1er trimestre, toda vez que se encuentran las siguientes novedades: 1. PETH. Act 4: Adjuntar encuesta de la otra persona que se retiró, el excel que aportan no representa evidencia. Informe de retiros 1er Trimestre (en plantilla de informe y debidamente firmado por quién elaboró, revisó y aprobó). Los soportes anteriormente mencionados se deben colocar también en la carpeta de la Acción 5 de GETH. Nota: Cambiar la palabra ACCIÓN por ACTIVIDAD ya que así está definido en el cronograma. Esto con el fin de evitar confusiones. 2. PETH. Act 6: No se evidencia el documento "Programa desvinculación asistida" solo hay un correo. Los documentos deben ser los definitivos no borradores. Adicionalmente de acuerdo al Plan de Acción, hay 3 acciones más que no se evidencia ejecución: • Brindar orientación sociolaboral y acompañamiento emocional a los servidores que se desvinculan, de acuerdo con el plan establecido. • Realizar estrategias de reconocimiento institucional a los servidores que finalizan su vinculación. • Documentar y hacer seguimiento a la ejecución de las actividades del Plan de Desvinculación Asistida. 4. PETH. Act 7 Transferencia del conocimiento: Con los documentos aportados, no se evidencia el cumplimiento de la actividad, toda vez que los formatos aportados no corresponden a los servidores retirados. 5. PLAN DE ACCIÓN POLÍTICA DE INTEGRIDAD: Adjuntar los documentos que se requieren para evidenciar las actividades 12, 13 y14 , no otro cronograma "Plan de Integridad", ya que se vuelve enredado la verificación de la información.  6. ALTERNATIVAS DE MEJORA: En la capacitación de Phishing hace falta la lista de asistencia.</t>
    </r>
  </si>
  <si>
    <r>
      <rPr>
        <b/>
        <sz val="11"/>
        <color theme="1"/>
        <rFont val="Calibri"/>
        <family val="2"/>
        <scheme val="minor"/>
      </rPr>
      <t xml:space="preserve">APROBADO: </t>
    </r>
    <r>
      <rPr>
        <sz val="11"/>
        <color theme="1"/>
        <rFont val="Calibri"/>
        <family val="2"/>
        <scheme val="minor"/>
      </rPr>
      <t>Se aprueba la actividad del Plan de Previsión de Recurso Humanos, por tanto que los soportes allegados y el reporte presentado reflejan ejecución del 25% de avance para el primer trimestre.</t>
    </r>
  </si>
  <si>
    <r>
      <rPr>
        <b/>
        <sz val="11"/>
        <color theme="1"/>
        <rFont val="Calibri"/>
        <family val="2"/>
        <scheme val="minor"/>
      </rPr>
      <t>APROBADO</t>
    </r>
    <r>
      <rPr>
        <sz val="11"/>
        <color theme="1"/>
        <rFont val="Calibri"/>
        <family val="2"/>
        <scheme val="minor"/>
      </rPr>
      <t>: Se aprueba la actividad del Plan Anual de Vacantes, por tanto que los soportes allegados y el reporte presentado reflejan ejecución del 25% de avance para el primer trimestre.</t>
    </r>
  </si>
  <si>
    <r>
      <rPr>
        <b/>
        <sz val="11"/>
        <color theme="1"/>
        <rFont val="Calibri"/>
        <family val="2"/>
        <scheme val="minor"/>
      </rPr>
      <t>APROBADO:</t>
    </r>
    <r>
      <rPr>
        <sz val="11"/>
        <color theme="1"/>
        <rFont val="Calibri"/>
        <family val="2"/>
        <scheme val="minor"/>
      </rPr>
      <t xml:space="preserve"> Se aprueba la actividad del Plan de Trabajo Anual en Seguridad y Salud en el Trabajo, por tanto que los soportes allegados y el reporte presentado reflejan ejecución del 25% de avance para el primer trimestre.</t>
    </r>
  </si>
  <si>
    <r>
      <rPr>
        <b/>
        <sz val="11"/>
        <color theme="1"/>
        <rFont val="Calibri"/>
        <family val="2"/>
        <scheme val="minor"/>
      </rPr>
      <t>APROBADO:</t>
    </r>
    <r>
      <rPr>
        <sz val="11"/>
        <color theme="1"/>
        <rFont val="Calibri"/>
        <family val="2"/>
        <scheme val="minor"/>
      </rPr>
      <t>Se aprueba la actividad del Plan Estratégico de Tecnologías de la Información y las Comunicaciones – PETI, por tanto que los soportes allegados y el reporte presentado reflejan ejecución del 20% de avance para el primer trimestre.</t>
    </r>
  </si>
  <si>
    <r>
      <rPr>
        <b/>
        <sz val="11"/>
        <color theme="1"/>
        <rFont val="Calibri"/>
        <family val="2"/>
        <scheme val="minor"/>
      </rPr>
      <t xml:space="preserve">APROBADO: </t>
    </r>
    <r>
      <rPr>
        <sz val="11"/>
        <color theme="1"/>
        <rFont val="Calibri"/>
        <family val="2"/>
        <scheme val="minor"/>
      </rPr>
      <t>Se aprueba la actividad del Plan de Austeridad del Gasto, por tanto que los soportes allegados y el reporte presentado reflejan ejecución del 50% de avance para el primer trimestre.</t>
    </r>
  </si>
  <si>
    <r>
      <rPr>
        <b/>
        <sz val="11"/>
        <color theme="1"/>
        <rFont val="Calibri"/>
        <family val="2"/>
        <scheme val="minor"/>
      </rPr>
      <t xml:space="preserve">APROBADO: </t>
    </r>
    <r>
      <rPr>
        <sz val="11"/>
        <color theme="1"/>
        <rFont val="Calibri"/>
        <family val="2"/>
        <scheme val="minor"/>
      </rPr>
      <t>Se aprueba la actividad del Plan de Acción Servicio a la Ciudadanía, por tanto que los soportes allegados y el reporte presentado reflejan ejecución del 15% de avance para el primer trimestre.</t>
    </r>
  </si>
  <si>
    <r>
      <rPr>
        <b/>
        <sz val="11"/>
        <color theme="1"/>
        <rFont val="Calibri"/>
        <family val="2"/>
        <scheme val="minor"/>
      </rPr>
      <t>APROBADO:</t>
    </r>
    <r>
      <rPr>
        <sz val="11"/>
        <color theme="1"/>
        <rFont val="Calibri"/>
        <family val="2"/>
        <scheme val="minor"/>
      </rPr>
      <t xml:space="preserve"> Se realiza la verificación de los soportes correspondientes al seguimiento del Plan Anual de Adquisiciones para el primer trimestre de la vigencia 2026, evidenciándose un avance del 25% en su ejecución, en concordancia con la programación establecida.</t>
    </r>
  </si>
  <si>
    <r>
      <rPr>
        <b/>
        <sz val="11"/>
        <color theme="1"/>
        <rFont val="Calibri"/>
        <family val="2"/>
        <scheme val="minor"/>
      </rPr>
      <t xml:space="preserve">APROBADO: </t>
    </r>
    <r>
      <rPr>
        <sz val="11"/>
        <color theme="1"/>
        <rFont val="Calibri"/>
        <family val="2"/>
        <scheme val="minor"/>
      </rPr>
      <t xml:space="preserve">Se realiza la verificación de los soportes correspondientes al seguimiento de las actividades que conforman el Plan Institucional de Gestión Ambiental para el primer trimestre de la vigencia 2026, evidenciándose un cumplimiento del 21,6% en su ejecución, en concordancia con la programación establecida.
</t>
    </r>
    <r>
      <rPr>
        <b/>
        <sz val="11"/>
        <color theme="1"/>
        <rFont val="Calibri"/>
        <family val="2"/>
        <scheme val="minor"/>
      </rPr>
      <t xml:space="preserve">RECHAZADO: </t>
    </r>
    <r>
      <rPr>
        <sz val="11"/>
        <color theme="1"/>
        <rFont val="Calibri"/>
        <family val="2"/>
        <scheme val="minor"/>
      </rPr>
      <t>Una vez realizado el seguimiento al Plan de Acción Institucional PIGA, se evidencia que algunos enlaces relacionados en la matriz no se encuentran habilitados. Por tal motivo, se solicita realizar la revisión correspondiente. Asimismo, algunos soportes no evidencian la ejecución de la actividad, por lo cual se requiere verificar y ajustar la información según corresponda</t>
    </r>
  </si>
  <si>
    <r>
      <rPr>
        <b/>
        <sz val="11"/>
        <color theme="1"/>
        <rFont val="Calibri"/>
        <family val="2"/>
        <scheme val="minor"/>
      </rPr>
      <t xml:space="preserve">APROBADO: </t>
    </r>
    <r>
      <rPr>
        <sz val="11"/>
        <color theme="1"/>
        <rFont val="Calibri"/>
        <family val="2"/>
        <scheme val="minor"/>
      </rPr>
      <t>Se realiza la verificación de los soportes correspondientes al seguimiento de las actividades que conforman la planeación estratégica para el primer trimestre de la vigencia 2026, evidenciándose un avance del 41,7% en su ejecución, en concordancia con la programación establecida.</t>
    </r>
  </si>
  <si>
    <r>
      <rPr>
        <b/>
        <sz val="11"/>
        <color theme="1"/>
        <rFont val="Calibri"/>
        <family val="2"/>
        <scheme val="minor"/>
      </rPr>
      <t>APROBADO:</t>
    </r>
    <r>
      <rPr>
        <sz val="11"/>
        <color theme="1"/>
        <rFont val="Calibri"/>
        <family val="2"/>
        <scheme val="minor"/>
      </rPr>
      <t xml:space="preserve"> Se realiza la verificación de los soportes correspondientes al seguimiento de las actividades que conforman el Plan de Sostenibilidad MIPG para el primer trimestre de la vigencia 2026, evidenciándose un avance del 18,35% en su ejecución, en concordancia con la programación establecida.</t>
    </r>
  </si>
  <si>
    <r>
      <rPr>
        <b/>
        <sz val="11"/>
        <color theme="1"/>
        <rFont val="Calibri"/>
        <family val="2"/>
        <scheme val="minor"/>
      </rPr>
      <t>APROBADO:</t>
    </r>
    <r>
      <rPr>
        <sz val="11"/>
        <color theme="1"/>
        <rFont val="Calibri"/>
        <family val="2"/>
        <scheme val="minor"/>
      </rPr>
      <t xml:space="preserve"> Se realiza la verificación de los soportes correspondientes al seguimiento de las actividades que conforman el Plan Anual de Auditoría para el primer trimestre de la vigencia 2026, evidenciándose un avance del 25% en su ejecución, en concordancia con la programación establecida.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</si>
</sst>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240A]\ #,##0;\-[$$-240A]\ #,##0"/>
    <numFmt numFmtId="167" formatCode="[$$-240A]\ #,##0"/>
    <numFmt numFmtId="168" formatCode="#,##0.0"/>
  </numFmts>
  <fonts count="16" x14ac:knownFonts="1">
    <font>
      <sz val="11"/>
      <color theme="1"/>
      <name val="Calibri"/>
      <family val="2"/>
      <scheme val="minor"/>
    </font>
    <font>
      <sz val="10"/>
      <name val="Arial"/>
      <family val="2"/>
    </font>
    <font>
      <sz val="8"/>
      <name val="Calibri"/>
      <family val="2"/>
      <scheme val="minor"/>
    </font>
    <font>
      <sz val="10"/>
      <name val="Arial"/>
      <family val="2"/>
    </font>
    <font>
      <b/>
      <sz val="11"/>
      <color theme="0"/>
      <name val="Arial"/>
      <family val="2"/>
    </font>
    <font>
      <sz val="11"/>
      <color theme="1"/>
      <name val="Arial"/>
      <family val="2"/>
    </font>
    <font>
      <b/>
      <sz val="11"/>
      <color theme="1"/>
      <name val="Arial"/>
      <family val="2"/>
    </font>
    <font>
      <sz val="11"/>
      <color rgb="FFFFFFFF"/>
      <name val="Arial"/>
      <family val="2"/>
    </font>
    <font>
      <sz val="11"/>
      <color rgb="FFFF0000"/>
      <name val="Arial"/>
      <family val="2"/>
    </font>
    <font>
      <b/>
      <sz val="11"/>
      <color rgb="FFFFFFFF"/>
      <name val="Arial"/>
      <family val="2"/>
    </font>
    <font>
      <sz val="11"/>
      <color rgb="FF000000"/>
      <name val="Arial"/>
      <family val="2"/>
    </font>
    <font>
      <b/>
      <sz val="11"/>
      <color rgb="FF000000"/>
      <name val="Arial"/>
      <family val="2"/>
    </font>
    <font>
      <sz val="11"/>
      <color theme="1"/>
      <name val="Calibri"/>
      <family val="2"/>
      <scheme val="minor"/>
    </font>
    <font>
      <sz val="11"/>
      <name val="Arial"/>
      <family val="2"/>
    </font>
    <font>
      <sz val="11"/>
      <color theme="0"/>
      <name val="Arial"/>
      <family val="2"/>
    </font>
    <font>
      <b/>
      <sz val="11"/>
      <color theme="1"/>
      <name val="Calibri"/>
      <family val="2"/>
      <scheme val="minor"/>
    </font>
  </fonts>
  <fills count="18">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theme="1" tint="0.499984740745262"/>
        <bgColor rgb="FF000000"/>
      </patternFill>
    </fill>
    <fill>
      <patternFill patternType="solid">
        <fgColor theme="5" tint="-0.249977111117893"/>
        <bgColor indexed="64"/>
      </patternFill>
    </fill>
    <fill>
      <patternFill patternType="solid">
        <fgColor rgb="FF002060"/>
        <bgColor indexed="64"/>
      </patternFill>
    </fill>
    <fill>
      <patternFill patternType="solid">
        <fgColor rgb="FF236E09"/>
        <bgColor rgb="FF000000"/>
      </patternFill>
    </fill>
    <fill>
      <patternFill patternType="solid">
        <fgColor rgb="FF86B659"/>
        <bgColor rgb="FF000000"/>
      </patternFill>
    </fill>
    <fill>
      <patternFill patternType="solid">
        <fgColor theme="0"/>
        <bgColor indexed="64"/>
      </patternFill>
    </fill>
    <fill>
      <patternFill patternType="solid">
        <fgColor theme="7" tint="0.59999389629810485"/>
        <bgColor rgb="FF000000"/>
      </patternFill>
    </fill>
    <fill>
      <patternFill patternType="solid">
        <fgColor theme="7" tint="0.59999389629810485"/>
        <bgColor indexed="64"/>
      </patternFill>
    </fill>
    <fill>
      <patternFill patternType="solid">
        <fgColor theme="0"/>
        <bgColor rgb="FF000000"/>
      </patternFill>
    </fill>
    <fill>
      <patternFill patternType="solid">
        <fgColor theme="9" tint="0.79998168889431442"/>
        <bgColor indexed="64"/>
      </patternFill>
    </fill>
    <fill>
      <patternFill patternType="solid">
        <fgColor theme="9" tint="0.79998168889431442"/>
        <bgColor rgb="FF000000"/>
      </patternFill>
    </fill>
    <fill>
      <patternFill patternType="solid">
        <fgColor rgb="FF00CC00"/>
        <bgColor indexed="64"/>
      </patternFill>
    </fill>
    <fill>
      <patternFill patternType="solid">
        <fgColor rgb="FFEE0000"/>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s>
  <cellStyleXfs count="6">
    <xf numFmtId="0" fontId="0" fillId="0" borderId="0"/>
    <xf numFmtId="0" fontId="1" fillId="0" borderId="0"/>
    <xf numFmtId="0" fontId="3" fillId="0" borderId="0"/>
    <xf numFmtId="0" fontId="1" fillId="0" borderId="0"/>
    <xf numFmtId="43" fontId="1" fillId="0" borderId="0" applyFont="0" applyFill="0" applyBorder="0" applyAlignment="0" applyProtection="0"/>
    <xf numFmtId="9" fontId="12" fillId="0" borderId="0" applyFont="0" applyFill="0" applyBorder="0" applyAlignment="0" applyProtection="0"/>
  </cellStyleXfs>
  <cellXfs count="225">
    <xf numFmtId="0" fontId="0" fillId="0" borderId="0" xfId="0"/>
    <xf numFmtId="0" fontId="5" fillId="0" borderId="0" xfId="0" applyFont="1"/>
    <xf numFmtId="10" fontId="5" fillId="0" borderId="0" xfId="0" applyNumberFormat="1" applyFont="1"/>
    <xf numFmtId="0" fontId="7" fillId="0" borderId="0" xfId="0" applyFont="1"/>
    <xf numFmtId="0" fontId="8" fillId="0" borderId="0" xfId="0" applyFont="1"/>
    <xf numFmtId="0" fontId="5" fillId="0" borderId="0" xfId="0" applyFont="1" applyAlignment="1">
      <alignment horizontal="center" vertical="center"/>
    </xf>
    <xf numFmtId="10" fontId="5" fillId="0" borderId="0" xfId="0" applyNumberFormat="1" applyFont="1" applyAlignment="1">
      <alignment horizontal="center" vertical="center"/>
    </xf>
    <xf numFmtId="0" fontId="7" fillId="7" borderId="1" xfId="0" applyFont="1" applyFill="1" applyBorder="1" applyAlignment="1">
      <alignment horizontal="center" vertical="center"/>
    </xf>
    <xf numFmtId="0" fontId="6" fillId="0" borderId="5" xfId="0" applyFont="1" applyBorder="1" applyAlignment="1">
      <alignment horizontal="center" vertical="center" wrapText="1"/>
    </xf>
    <xf numFmtId="0" fontId="5" fillId="0" borderId="1" xfId="0" applyFont="1" applyBorder="1" applyAlignment="1">
      <alignment horizontal="center" vertical="center"/>
    </xf>
    <xf numFmtId="0" fontId="9" fillId="8" borderId="1" xfId="0" applyFont="1" applyFill="1" applyBorder="1" applyAlignment="1">
      <alignment horizontal="center" vertical="center" wrapText="1"/>
    </xf>
    <xf numFmtId="10" fontId="9" fillId="8" borderId="1" xfId="0" applyNumberFormat="1" applyFont="1" applyFill="1" applyBorder="1" applyAlignment="1">
      <alignment horizontal="center" vertical="center" wrapText="1"/>
    </xf>
    <xf numFmtId="0" fontId="6" fillId="0" borderId="0" xfId="0" applyFont="1" applyAlignment="1">
      <alignment vertical="center"/>
    </xf>
    <xf numFmtId="0" fontId="6" fillId="0" borderId="5" xfId="0" applyFont="1" applyBorder="1" applyAlignment="1">
      <alignment vertical="center"/>
    </xf>
    <xf numFmtId="0" fontId="10" fillId="0" borderId="1" xfId="0" applyFont="1" applyBorder="1" applyAlignment="1">
      <alignment horizontal="center" vertical="center"/>
    </xf>
    <xf numFmtId="0" fontId="10" fillId="9" borderId="1" xfId="0" applyFont="1" applyFill="1" applyBorder="1" applyAlignment="1">
      <alignment horizontal="center" vertical="center"/>
    </xf>
    <xf numFmtId="0" fontId="5" fillId="0" borderId="1" xfId="0" applyFont="1" applyBorder="1"/>
    <xf numFmtId="0" fontId="8" fillId="0" borderId="1" xfId="0" applyFont="1" applyBorder="1"/>
    <xf numFmtId="0" fontId="11" fillId="0" borderId="1" xfId="0" applyFont="1" applyBorder="1" applyAlignment="1">
      <alignment horizontal="center" vertical="center" wrapText="1"/>
    </xf>
    <xf numFmtId="0" fontId="11" fillId="9" borderId="1" xfId="0" applyFont="1" applyFill="1" applyBorder="1" applyAlignment="1">
      <alignment horizontal="center" vertical="center" wrapText="1"/>
    </xf>
    <xf numFmtId="0" fontId="11" fillId="0" borderId="1" xfId="0" applyFont="1" applyBorder="1" applyAlignment="1">
      <alignment horizontal="center" vertical="center"/>
    </xf>
    <xf numFmtId="0" fontId="10" fillId="11" borderId="1" xfId="0" applyFont="1" applyFill="1" applyBorder="1" applyAlignment="1">
      <alignment horizontal="left" vertical="center" wrapText="1"/>
    </xf>
    <xf numFmtId="0" fontId="9" fillId="8" borderId="2" xfId="0" applyFont="1" applyFill="1" applyBorder="1" applyAlignment="1">
      <alignment horizontal="center" vertical="center" wrapText="1"/>
    </xf>
    <xf numFmtId="10" fontId="9" fillId="8" borderId="2" xfId="0" applyNumberFormat="1" applyFont="1" applyFill="1" applyBorder="1" applyAlignment="1">
      <alignment horizontal="center" vertical="center" wrapText="1"/>
    </xf>
    <xf numFmtId="0" fontId="5" fillId="0" borderId="12" xfId="0" applyFont="1" applyBorder="1" applyAlignment="1">
      <alignment horizontal="center" vertical="center" wrapText="1"/>
    </xf>
    <xf numFmtId="9" fontId="5" fillId="0" borderId="12" xfId="0" applyNumberFormat="1" applyFont="1" applyBorder="1" applyAlignment="1">
      <alignment horizontal="center" vertical="center" wrapText="1"/>
    </xf>
    <xf numFmtId="165" fontId="5" fillId="0" borderId="12" xfId="0" applyNumberFormat="1" applyFont="1" applyBorder="1" applyAlignment="1">
      <alignment horizontal="center" vertical="center" wrapText="1"/>
    </xf>
    <xf numFmtId="10" fontId="5" fillId="0" borderId="12" xfId="0" applyNumberFormat="1" applyFont="1" applyBorder="1" applyAlignment="1">
      <alignment horizontal="center" vertical="center" wrapText="1"/>
    </xf>
    <xf numFmtId="0" fontId="5" fillId="0" borderId="12" xfId="0" applyFont="1" applyBorder="1" applyAlignment="1">
      <alignment vertical="center" wrapText="1"/>
    </xf>
    <xf numFmtId="0" fontId="5" fillId="0" borderId="0" xfId="0" applyFont="1" applyAlignment="1">
      <alignment horizontal="center" vertical="center" wrapText="1"/>
    </xf>
    <xf numFmtId="3" fontId="5" fillId="0" borderId="12"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0" xfId="0" applyFont="1" applyAlignment="1">
      <alignment horizontal="justify" vertical="center"/>
    </xf>
    <xf numFmtId="0" fontId="5" fillId="9" borderId="12" xfId="0" applyFont="1" applyFill="1" applyBorder="1" applyAlignment="1">
      <alignment horizontal="center" vertical="center" wrapText="1"/>
    </xf>
    <xf numFmtId="0" fontId="5" fillId="0" borderId="12" xfId="0" applyFont="1" applyBorder="1" applyAlignment="1">
      <alignment horizontal="justify" vertical="center" wrapText="1"/>
    </xf>
    <xf numFmtId="2" fontId="5" fillId="0" borderId="12" xfId="0" applyNumberFormat="1" applyFont="1" applyBorder="1" applyAlignment="1">
      <alignment horizontal="center" vertical="center" wrapText="1"/>
    </xf>
    <xf numFmtId="164" fontId="5" fillId="0" borderId="12" xfId="0" applyNumberFormat="1" applyFont="1" applyBorder="1" applyAlignment="1">
      <alignment horizontal="center" vertical="center" wrapText="1"/>
    </xf>
    <xf numFmtId="4" fontId="5" fillId="0" borderId="12" xfId="0" applyNumberFormat="1" applyFont="1" applyBorder="1" applyAlignment="1">
      <alignment horizontal="center" vertical="center" wrapText="1"/>
    </xf>
    <xf numFmtId="9" fontId="5" fillId="0" borderId="14" xfId="0" applyNumberFormat="1" applyFont="1" applyBorder="1" applyAlignment="1">
      <alignment horizontal="center" vertical="center" wrapText="1"/>
    </xf>
    <xf numFmtId="0" fontId="5" fillId="0" borderId="14" xfId="0" applyFont="1" applyBorder="1" applyAlignment="1">
      <alignment horizontal="center" vertical="center" wrapText="1"/>
    </xf>
    <xf numFmtId="2" fontId="5" fillId="0" borderId="14" xfId="0" applyNumberFormat="1" applyFont="1" applyBorder="1" applyAlignment="1">
      <alignment horizontal="center" vertical="center" wrapText="1"/>
    </xf>
    <xf numFmtId="9" fontId="5" fillId="0" borderId="14" xfId="5" applyFont="1" applyBorder="1" applyAlignment="1">
      <alignment horizontal="center" vertical="center" wrapText="1"/>
    </xf>
    <xf numFmtId="10" fontId="5" fillId="0" borderId="14" xfId="0" applyNumberFormat="1" applyFont="1" applyBorder="1" applyAlignment="1">
      <alignment horizontal="center" vertical="center" wrapText="1"/>
    </xf>
    <xf numFmtId="0" fontId="5" fillId="0" borderId="14" xfId="0" applyFont="1" applyBorder="1" applyAlignment="1">
      <alignment horizontal="justify" vertical="center" wrapText="1"/>
    </xf>
    <xf numFmtId="165" fontId="5" fillId="0" borderId="14" xfId="0" applyNumberFormat="1" applyFont="1" applyBorder="1" applyAlignment="1">
      <alignment horizontal="center" vertical="center" wrapText="1"/>
    </xf>
    <xf numFmtId="3" fontId="13" fillId="0" borderId="1" xfId="0" applyNumberFormat="1" applyFont="1" applyBorder="1" applyAlignment="1" applyProtection="1">
      <alignment horizontal="center" vertical="center"/>
      <protection locked="0"/>
    </xf>
    <xf numFmtId="9" fontId="13" fillId="0" borderId="1" xfId="0" applyNumberFormat="1" applyFont="1" applyBorder="1" applyAlignment="1" applyProtection="1">
      <alignment horizontal="center" vertical="center"/>
      <protection locked="0"/>
    </xf>
    <xf numFmtId="3" fontId="13" fillId="0" borderId="1" xfId="0" applyNumberFormat="1"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10" fillId="0" borderId="1" xfId="0" applyFont="1" applyBorder="1" applyAlignment="1">
      <alignment horizontal="center" vertical="center" wrapText="1"/>
    </xf>
    <xf numFmtId="0" fontId="10" fillId="0" borderId="10" xfId="0" applyFont="1" applyBorder="1" applyAlignment="1">
      <alignment horizontal="center" vertical="center" wrapText="1"/>
    </xf>
    <xf numFmtId="3" fontId="10" fillId="0" borderId="10"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10" fillId="0" borderId="12" xfId="0" applyFont="1" applyBorder="1" applyAlignment="1">
      <alignment horizontal="center" vertical="center" wrapText="1"/>
    </xf>
    <xf numFmtId="0" fontId="5" fillId="0" borderId="16" xfId="0" applyFont="1" applyBorder="1" applyAlignment="1">
      <alignment horizontal="center" vertical="center" wrapText="1"/>
    </xf>
    <xf numFmtId="0" fontId="10"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right"/>
    </xf>
    <xf numFmtId="0" fontId="5" fillId="11" borderId="1" xfId="0" applyFont="1" applyFill="1" applyBorder="1" applyAlignment="1">
      <alignment horizontal="right"/>
    </xf>
    <xf numFmtId="0" fontId="5" fillId="0" borderId="1" xfId="0" applyFont="1" applyBorder="1" applyAlignment="1">
      <alignment horizontal="right" vertical="center"/>
    </xf>
    <xf numFmtId="0" fontId="5" fillId="0" borderId="0" xfId="0" applyFont="1" applyAlignment="1">
      <alignment horizontal="right"/>
    </xf>
    <xf numFmtId="0" fontId="11" fillId="0" borderId="12" xfId="0" applyFont="1" applyBorder="1" applyAlignment="1">
      <alignment horizontal="center" vertical="center" wrapText="1"/>
    </xf>
    <xf numFmtId="0" fontId="10" fillId="0" borderId="12" xfId="0" applyFont="1" applyBorder="1" applyAlignment="1">
      <alignment horizontal="center" vertical="center"/>
    </xf>
    <xf numFmtId="0" fontId="5" fillId="0" borderId="12" xfId="0" applyFont="1" applyBorder="1" applyAlignment="1">
      <alignment horizontal="right"/>
    </xf>
    <xf numFmtId="0" fontId="11" fillId="0" borderId="2" xfId="0" applyFont="1" applyBorder="1" applyAlignment="1">
      <alignment horizontal="center" vertical="center" wrapText="1"/>
    </xf>
    <xf numFmtId="0" fontId="10" fillId="0" borderId="2"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right"/>
    </xf>
    <xf numFmtId="0" fontId="10" fillId="9" borderId="1" xfId="0" applyFont="1" applyFill="1" applyBorder="1" applyAlignment="1">
      <alignment horizontal="center" vertical="center" wrapText="1"/>
    </xf>
    <xf numFmtId="0" fontId="10" fillId="9" borderId="1" xfId="0" applyFont="1" applyFill="1" applyBorder="1" applyAlignment="1">
      <alignment horizontal="justify" vertical="center" wrapText="1"/>
    </xf>
    <xf numFmtId="9" fontId="11" fillId="13" borderId="1" xfId="0" applyNumberFormat="1" applyFont="1" applyFill="1" applyBorder="1" applyAlignment="1">
      <alignment horizontal="center" vertical="center"/>
    </xf>
    <xf numFmtId="9" fontId="5" fillId="0" borderId="1" xfId="5" applyFont="1" applyBorder="1" applyAlignment="1">
      <alignment horizontal="center" vertical="center"/>
    </xf>
    <xf numFmtId="166" fontId="11" fillId="13" borderId="1" xfId="0" applyNumberFormat="1" applyFont="1" applyFill="1" applyBorder="1" applyAlignment="1">
      <alignment horizontal="right" vertical="center"/>
    </xf>
    <xf numFmtId="166" fontId="10" fillId="12" borderId="1" xfId="0" applyNumberFormat="1" applyFont="1" applyFill="1" applyBorder="1" applyAlignment="1">
      <alignment horizontal="right" vertical="center"/>
    </xf>
    <xf numFmtId="166" fontId="10" fillId="0" borderId="1" xfId="0" applyNumberFormat="1" applyFont="1" applyBorder="1" applyAlignment="1">
      <alignment horizontal="right" vertical="center"/>
    </xf>
    <xf numFmtId="166" fontId="11" fillId="14" borderId="1" xfId="0" applyNumberFormat="1" applyFont="1" applyFill="1" applyBorder="1" applyAlignment="1">
      <alignment horizontal="right" vertical="center"/>
    </xf>
    <xf numFmtId="167" fontId="5" fillId="0" borderId="1" xfId="0" applyNumberFormat="1" applyFont="1" applyBorder="1" applyAlignment="1">
      <alignment horizontal="right" vertical="center"/>
    </xf>
    <xf numFmtId="0" fontId="0" fillId="0" borderId="13" xfId="0" applyBorder="1" applyAlignment="1">
      <alignment wrapText="1"/>
    </xf>
    <xf numFmtId="0" fontId="0" fillId="0" borderId="12" xfId="0" applyBorder="1" applyAlignment="1">
      <alignment vertical="center" wrapText="1"/>
    </xf>
    <xf numFmtId="0" fontId="0" fillId="0" borderId="12" xfId="0" applyBorder="1" applyAlignment="1">
      <alignment horizontal="justify" vertical="center" wrapText="1"/>
    </xf>
    <xf numFmtId="9" fontId="0" fillId="15" borderId="12" xfId="0" applyNumberFormat="1" applyFill="1" applyBorder="1" applyAlignment="1">
      <alignment vertical="center" wrapText="1"/>
    </xf>
    <xf numFmtId="9" fontId="0" fillId="0" borderId="12" xfId="0" applyNumberFormat="1" applyBorder="1" applyAlignment="1">
      <alignment vertical="center" wrapText="1"/>
    </xf>
    <xf numFmtId="0" fontId="0" fillId="0" borderId="13" xfId="0" applyBorder="1" applyAlignment="1">
      <alignment vertical="center" wrapText="1"/>
    </xf>
    <xf numFmtId="9" fontId="0" fillId="15" borderId="13" xfId="0" applyNumberFormat="1" applyFill="1" applyBorder="1" applyAlignment="1">
      <alignment vertical="center" wrapText="1"/>
    </xf>
    <xf numFmtId="9" fontId="0" fillId="0" borderId="13" xfId="0" applyNumberFormat="1" applyBorder="1" applyAlignment="1">
      <alignment vertical="center" wrapText="1"/>
    </xf>
    <xf numFmtId="10" fontId="0" fillId="15" borderId="12" xfId="0" applyNumberFormat="1" applyFill="1" applyBorder="1" applyAlignment="1">
      <alignment vertical="center" wrapText="1"/>
    </xf>
    <xf numFmtId="10" fontId="0" fillId="16" borderId="12" xfId="0" applyNumberFormat="1" applyFill="1" applyBorder="1" applyAlignment="1">
      <alignment vertical="center" wrapText="1"/>
    </xf>
    <xf numFmtId="10" fontId="0" fillId="17" borderId="12" xfId="0" applyNumberFormat="1" applyFill="1" applyBorder="1" applyAlignment="1">
      <alignment vertical="center" wrapText="1"/>
    </xf>
    <xf numFmtId="9" fontId="0" fillId="16" borderId="12" xfId="0" applyNumberFormat="1" applyFill="1" applyBorder="1" applyAlignment="1">
      <alignment vertical="center" wrapText="1"/>
    </xf>
    <xf numFmtId="10" fontId="0" fillId="15" borderId="13" xfId="0" applyNumberFormat="1" applyFill="1" applyBorder="1" applyAlignment="1">
      <alignment vertical="center" wrapText="1"/>
    </xf>
    <xf numFmtId="10" fontId="0" fillId="17" borderId="13" xfId="0" applyNumberFormat="1" applyFill="1" applyBorder="1" applyAlignment="1">
      <alignment vertical="center" wrapText="1"/>
    </xf>
    <xf numFmtId="0" fontId="6" fillId="0" borderId="5" xfId="0" applyFont="1" applyBorder="1" applyAlignment="1">
      <alignment horizontal="center" vertical="center"/>
    </xf>
    <xf numFmtId="0" fontId="0" fillId="0" borderId="12" xfId="0" applyBorder="1" applyAlignment="1">
      <alignment horizontal="center" vertical="center" wrapText="1"/>
    </xf>
    <xf numFmtId="14" fontId="0" fillId="0" borderId="12" xfId="0" applyNumberFormat="1" applyBorder="1" applyAlignment="1">
      <alignment horizontal="center" vertical="center" wrapText="1"/>
    </xf>
    <xf numFmtId="0" fontId="0" fillId="0" borderId="13" xfId="0" applyBorder="1" applyAlignment="1">
      <alignment horizontal="center" vertical="center" wrapText="1"/>
    </xf>
    <xf numFmtId="14" fontId="0" fillId="0" borderId="13" xfId="0" applyNumberFormat="1" applyBorder="1" applyAlignment="1">
      <alignment horizontal="center" vertical="center" wrapText="1"/>
    </xf>
    <xf numFmtId="9" fontId="0" fillId="0" borderId="12" xfId="0" applyNumberFormat="1" applyBorder="1" applyAlignment="1">
      <alignment horizontal="center" vertical="center" wrapText="1"/>
    </xf>
    <xf numFmtId="0" fontId="0" fillId="0" borderId="12" xfId="0" applyBorder="1" applyAlignment="1">
      <alignment horizontal="justify" vertical="center"/>
    </xf>
    <xf numFmtId="0" fontId="0" fillId="0" borderId="13" xfId="0" applyBorder="1" applyAlignment="1">
      <alignment vertical="center"/>
    </xf>
    <xf numFmtId="0" fontId="0" fillId="0" borderId="12" xfId="0" applyBorder="1" applyAlignment="1">
      <alignment vertical="center"/>
    </xf>
    <xf numFmtId="2" fontId="5" fillId="0" borderId="13" xfId="0" applyNumberFormat="1" applyFont="1" applyBorder="1" applyAlignment="1">
      <alignment horizontal="center" vertical="center" wrapText="1"/>
    </xf>
    <xf numFmtId="165" fontId="5" fillId="0" borderId="1" xfId="5" applyNumberFormat="1" applyFont="1" applyBorder="1" applyAlignment="1">
      <alignment horizontal="center" vertical="center"/>
    </xf>
    <xf numFmtId="165" fontId="11" fillId="13" borderId="1" xfId="0" applyNumberFormat="1" applyFont="1" applyFill="1" applyBorder="1" applyAlignment="1">
      <alignment horizontal="center" vertical="center"/>
    </xf>
    <xf numFmtId="9" fontId="5" fillId="0" borderId="12" xfId="0" applyNumberFormat="1" applyFont="1" applyBorder="1" applyAlignment="1">
      <alignment horizontal="center" vertical="center"/>
    </xf>
    <xf numFmtId="0" fontId="10" fillId="0" borderId="15" xfId="0" applyFont="1" applyBorder="1" applyAlignment="1">
      <alignment horizontal="center" vertical="center" wrapText="1"/>
    </xf>
    <xf numFmtId="2" fontId="10" fillId="0" borderId="15" xfId="0" applyNumberFormat="1" applyFont="1" applyBorder="1" applyAlignment="1">
      <alignment horizontal="center" vertical="center" wrapText="1"/>
    </xf>
    <xf numFmtId="165" fontId="5" fillId="0" borderId="12" xfId="0" applyNumberFormat="1" applyFont="1" applyBorder="1" applyAlignment="1">
      <alignment horizontal="center" vertical="center"/>
    </xf>
    <xf numFmtId="3" fontId="13" fillId="0" borderId="3" xfId="0" applyNumberFormat="1" applyFont="1" applyBorder="1" applyAlignment="1" applyProtection="1">
      <alignment horizontal="center" vertical="center"/>
      <protection locked="0"/>
    </xf>
    <xf numFmtId="0" fontId="5" fillId="0" borderId="15" xfId="0" applyFont="1" applyBorder="1" applyAlignment="1">
      <alignment horizontal="center" vertical="center"/>
    </xf>
    <xf numFmtId="9" fontId="5" fillId="0" borderId="14" xfId="0" applyNumberFormat="1" applyFont="1" applyBorder="1" applyAlignment="1">
      <alignment horizontal="center" vertical="center"/>
    </xf>
    <xf numFmtId="9" fontId="5" fillId="0" borderId="15" xfId="0" applyNumberFormat="1" applyFont="1" applyBorder="1" applyAlignment="1">
      <alignment horizontal="center" vertical="center" wrapText="1"/>
    </xf>
    <xf numFmtId="0" fontId="5" fillId="0" borderId="17" xfId="0" applyFont="1" applyBorder="1" applyAlignment="1">
      <alignment horizontal="center" vertical="center"/>
    </xf>
    <xf numFmtId="3" fontId="5" fillId="0" borderId="15" xfId="0" applyNumberFormat="1" applyFont="1" applyBorder="1" applyAlignment="1">
      <alignment horizontal="center" vertical="center" wrapText="1"/>
    </xf>
    <xf numFmtId="9" fontId="5" fillId="0" borderId="18" xfId="0" applyNumberFormat="1" applyFont="1" applyBorder="1" applyAlignment="1">
      <alignment horizontal="center" vertical="center" wrapText="1"/>
    </xf>
    <xf numFmtId="2" fontId="5" fillId="0" borderId="15" xfId="0" applyNumberFormat="1" applyFont="1" applyBorder="1" applyAlignment="1">
      <alignment horizontal="center" vertical="center" wrapText="1"/>
    </xf>
    <xf numFmtId="3" fontId="5" fillId="0" borderId="13" xfId="0" applyNumberFormat="1" applyFont="1" applyBorder="1" applyAlignment="1">
      <alignment horizontal="center" vertical="center" wrapText="1"/>
    </xf>
    <xf numFmtId="165" fontId="5" fillId="0" borderId="18" xfId="0" applyNumberFormat="1" applyFont="1" applyBorder="1" applyAlignment="1">
      <alignment horizontal="center" vertical="center" wrapText="1"/>
    </xf>
    <xf numFmtId="10" fontId="5" fillId="0" borderId="12" xfId="0" applyNumberFormat="1" applyFont="1" applyBorder="1" applyAlignment="1">
      <alignment horizontal="center" vertical="center"/>
    </xf>
    <xf numFmtId="3" fontId="5" fillId="0" borderId="12" xfId="0" applyNumberFormat="1" applyFont="1" applyBorder="1" applyAlignment="1">
      <alignment horizontal="center" vertical="center"/>
    </xf>
    <xf numFmtId="3" fontId="5" fillId="0" borderId="20" xfId="0" applyNumberFormat="1" applyFont="1" applyBorder="1" applyAlignment="1">
      <alignment horizontal="center" vertical="center" wrapText="1"/>
    </xf>
    <xf numFmtId="1" fontId="5" fillId="0" borderId="12" xfId="0" applyNumberFormat="1" applyFont="1" applyBorder="1" applyAlignment="1">
      <alignment horizontal="center" vertical="center"/>
    </xf>
    <xf numFmtId="165" fontId="5" fillId="0" borderId="20" xfId="0" applyNumberFormat="1" applyFont="1" applyBorder="1" applyAlignment="1">
      <alignment horizontal="center" vertical="center" wrapText="1"/>
    </xf>
    <xf numFmtId="0" fontId="5" fillId="0" borderId="13" xfId="0" applyFont="1" applyBorder="1" applyAlignment="1">
      <alignment horizontal="center" vertical="center"/>
    </xf>
    <xf numFmtId="168" fontId="5" fillId="0" borderId="12" xfId="0" applyNumberFormat="1" applyFont="1" applyBorder="1" applyAlignment="1">
      <alignment horizontal="center" vertical="center" wrapText="1"/>
    </xf>
    <xf numFmtId="3" fontId="13" fillId="0" borderId="12" xfId="0" applyNumberFormat="1" applyFont="1" applyBorder="1" applyAlignment="1" applyProtection="1">
      <alignment horizontal="center" vertical="center"/>
      <protection locked="0"/>
    </xf>
    <xf numFmtId="3" fontId="13" fillId="0" borderId="21" xfId="0" applyNumberFormat="1" applyFont="1" applyBorder="1" applyAlignment="1" applyProtection="1">
      <alignment horizontal="center" vertical="center"/>
      <protection locked="0"/>
    </xf>
    <xf numFmtId="165" fontId="5" fillId="0" borderId="13" xfId="0" applyNumberFormat="1" applyFont="1" applyBorder="1" applyAlignment="1">
      <alignment horizontal="center" vertical="center" wrapText="1"/>
    </xf>
    <xf numFmtId="3" fontId="13" fillId="0" borderId="13" xfId="0" applyNumberFormat="1" applyFont="1" applyBorder="1" applyAlignment="1" applyProtection="1">
      <alignment horizontal="center" vertical="center"/>
      <protection locked="0"/>
    </xf>
    <xf numFmtId="0" fontId="5" fillId="0" borderId="14" xfId="0" applyFont="1" applyBorder="1" applyAlignment="1">
      <alignment horizontal="center" vertical="center"/>
    </xf>
    <xf numFmtId="2" fontId="5" fillId="0" borderId="15" xfId="0" applyNumberFormat="1" applyFont="1" applyBorder="1" applyAlignment="1">
      <alignment horizontal="center" vertical="center"/>
    </xf>
    <xf numFmtId="9" fontId="5" fillId="0" borderId="15" xfId="0" applyNumberFormat="1" applyFont="1" applyBorder="1" applyAlignment="1">
      <alignment horizontal="center" vertical="center"/>
    </xf>
    <xf numFmtId="0" fontId="5" fillId="0" borderId="12"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10" fontId="5" fillId="0" borderId="13" xfId="0" applyNumberFormat="1" applyFont="1" applyBorder="1" applyAlignment="1">
      <alignment horizontal="center" vertical="center" wrapText="1"/>
    </xf>
    <xf numFmtId="10" fontId="5" fillId="0" borderId="14" xfId="0" applyNumberFormat="1" applyFont="1" applyBorder="1" applyAlignment="1">
      <alignment horizontal="center" vertical="center" wrapText="1"/>
    </xf>
    <xf numFmtId="9" fontId="5" fillId="0" borderId="13" xfId="0" applyNumberFormat="1" applyFont="1" applyBorder="1" applyAlignment="1">
      <alignment horizontal="center" vertical="center" wrapText="1"/>
    </xf>
    <xf numFmtId="9" fontId="5" fillId="0" borderId="14" xfId="0" applyNumberFormat="1" applyFont="1" applyBorder="1" applyAlignment="1">
      <alignment horizontal="center" vertical="center" wrapText="1"/>
    </xf>
    <xf numFmtId="9" fontId="5" fillId="0" borderId="13" xfId="5" applyFont="1" applyBorder="1" applyAlignment="1">
      <alignment horizontal="center" vertical="center" wrapText="1"/>
    </xf>
    <xf numFmtId="9" fontId="5" fillId="0" borderId="14" xfId="5" applyFont="1" applyBorder="1" applyAlignment="1">
      <alignment horizontal="center" vertical="center" wrapText="1"/>
    </xf>
    <xf numFmtId="0" fontId="5" fillId="0" borderId="13" xfId="0" applyFont="1" applyBorder="1" applyAlignment="1">
      <alignment horizontal="justify" vertical="center" wrapText="1"/>
    </xf>
    <xf numFmtId="0" fontId="5" fillId="0" borderId="14" xfId="0" applyFont="1" applyBorder="1" applyAlignment="1">
      <alignment horizontal="justify" vertical="center" wrapText="1"/>
    </xf>
    <xf numFmtId="2" fontId="5" fillId="0" borderId="19" xfId="0" applyNumberFormat="1" applyFont="1" applyBorder="1" applyAlignment="1">
      <alignment horizontal="center" vertical="center" wrapText="1"/>
    </xf>
    <xf numFmtId="2" fontId="5" fillId="0" borderId="18" xfId="0" applyNumberFormat="1" applyFont="1" applyBorder="1" applyAlignment="1">
      <alignment horizontal="center" vertical="center" wrapText="1"/>
    </xf>
    <xf numFmtId="0" fontId="9" fillId="7" borderId="3"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9" fillId="7" borderId="6" xfId="0" applyFont="1" applyFill="1" applyBorder="1" applyAlignment="1">
      <alignment horizontal="center" vertical="center" wrapText="1"/>
    </xf>
    <xf numFmtId="10" fontId="9" fillId="7" borderId="2" xfId="0" applyNumberFormat="1" applyFont="1" applyFill="1" applyBorder="1" applyAlignment="1">
      <alignment horizontal="center" vertical="center" wrapText="1"/>
    </xf>
    <xf numFmtId="10" fontId="9" fillId="7" borderId="11" xfId="0" applyNumberFormat="1"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9" fillId="7" borderId="1" xfId="0" applyFont="1" applyFill="1" applyBorder="1" applyAlignment="1">
      <alignment horizontal="center" vertical="center"/>
    </xf>
    <xf numFmtId="0" fontId="7" fillId="7"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10" fontId="4" fillId="5" borderId="2" xfId="0" applyNumberFormat="1" applyFont="1" applyFill="1" applyBorder="1" applyAlignment="1">
      <alignment horizontal="center" vertical="center" wrapText="1"/>
    </xf>
    <xf numFmtId="10" fontId="4" fillId="5" borderId="9" xfId="0" applyNumberFormat="1" applyFont="1" applyFill="1" applyBorder="1" applyAlignment="1">
      <alignment horizontal="center" vertical="center" wrapText="1"/>
    </xf>
    <xf numFmtId="10" fontId="4" fillId="5" borderId="11" xfId="0" applyNumberFormat="1" applyFont="1" applyFill="1" applyBorder="1" applyAlignment="1">
      <alignment horizontal="center" vertical="center" wrapText="1"/>
    </xf>
    <xf numFmtId="164" fontId="4" fillId="5" borderId="2" xfId="0" applyNumberFormat="1" applyFont="1" applyFill="1" applyBorder="1" applyAlignment="1">
      <alignment horizontal="center" vertical="center" wrapText="1"/>
    </xf>
    <xf numFmtId="164" fontId="4" fillId="5" borderId="9" xfId="0" applyNumberFormat="1" applyFont="1" applyFill="1" applyBorder="1" applyAlignment="1">
      <alignment horizontal="center" vertical="center" wrapText="1"/>
    </xf>
    <xf numFmtId="164" fontId="4" fillId="5" borderId="11" xfId="0" applyNumberFormat="1" applyFont="1" applyFill="1" applyBorder="1" applyAlignment="1">
      <alignment horizontal="center" vertical="center" wrapText="1"/>
    </xf>
    <xf numFmtId="4" fontId="4" fillId="5" borderId="2" xfId="0" applyNumberFormat="1" applyFont="1" applyFill="1" applyBorder="1" applyAlignment="1">
      <alignment horizontal="center" vertical="center" wrapText="1"/>
    </xf>
    <xf numFmtId="4" fontId="4" fillId="5" borderId="9" xfId="0" applyNumberFormat="1" applyFont="1" applyFill="1" applyBorder="1" applyAlignment="1">
      <alignment horizontal="center" vertical="center" wrapText="1"/>
    </xf>
    <xf numFmtId="4" fontId="4" fillId="5" borderId="11" xfId="0" applyNumberFormat="1" applyFont="1" applyFill="1" applyBorder="1" applyAlignment="1">
      <alignment horizontal="center" vertical="center" wrapText="1"/>
    </xf>
    <xf numFmtId="4" fontId="4" fillId="5" borderId="1" xfId="0" applyNumberFormat="1" applyFont="1" applyFill="1" applyBorder="1" applyAlignment="1">
      <alignment horizontal="center" vertical="center" wrapText="1"/>
    </xf>
    <xf numFmtId="14" fontId="7" fillId="7" borderId="1" xfId="0" applyNumberFormat="1" applyFont="1" applyFill="1" applyBorder="1" applyAlignment="1">
      <alignment horizontal="center" vertical="center"/>
    </xf>
    <xf numFmtId="0" fontId="9" fillId="7" borderId="1" xfId="0" applyFont="1" applyFill="1" applyBorder="1" applyAlignment="1">
      <alignment horizontal="center" vertical="center" wrapText="1"/>
    </xf>
    <xf numFmtId="10" fontId="9" fillId="7" borderId="1" xfId="0" applyNumberFormat="1" applyFont="1" applyFill="1" applyBorder="1" applyAlignment="1">
      <alignment horizontal="center" vertical="center" wrapText="1"/>
    </xf>
    <xf numFmtId="10" fontId="9" fillId="8" borderId="1" xfId="0" applyNumberFormat="1" applyFont="1" applyFill="1" applyBorder="1" applyAlignment="1">
      <alignment horizontal="center" vertical="center" wrapText="1"/>
    </xf>
    <xf numFmtId="0" fontId="9" fillId="8" borderId="1" xfId="0" applyFont="1" applyFill="1" applyBorder="1" applyAlignment="1">
      <alignment horizontal="center" vertical="center" wrapText="1"/>
    </xf>
    <xf numFmtId="10" fontId="4" fillId="5" borderId="10" xfId="0" applyNumberFormat="1" applyFont="1" applyFill="1" applyBorder="1" applyAlignment="1">
      <alignment horizontal="center" vertical="center" wrapText="1"/>
    </xf>
    <xf numFmtId="164" fontId="4" fillId="5" borderId="10" xfId="0" applyNumberFormat="1" applyFont="1" applyFill="1" applyBorder="1" applyAlignment="1">
      <alignment horizontal="center" vertical="center" wrapText="1"/>
    </xf>
    <xf numFmtId="4" fontId="4" fillId="5" borderId="10" xfId="0" applyNumberFormat="1" applyFont="1" applyFill="1" applyBorder="1" applyAlignment="1">
      <alignment horizontal="center" vertical="center" wrapText="1"/>
    </xf>
    <xf numFmtId="164" fontId="5" fillId="0" borderId="14" xfId="0" applyNumberFormat="1" applyFont="1" applyBorder="1" applyAlignment="1">
      <alignment horizontal="center" vertical="center" wrapText="1"/>
    </xf>
    <xf numFmtId="164" fontId="5" fillId="0" borderId="12" xfId="0" applyNumberFormat="1" applyFont="1" applyBorder="1" applyAlignment="1">
      <alignment horizontal="center" vertical="center" wrapText="1"/>
    </xf>
    <xf numFmtId="9" fontId="5" fillId="0" borderId="19" xfId="0" applyNumberFormat="1" applyFont="1" applyBorder="1" applyAlignment="1">
      <alignment horizontal="center" vertical="center" wrapText="1"/>
    </xf>
    <xf numFmtId="9" fontId="5" fillId="0" borderId="18" xfId="0" applyNumberFormat="1" applyFont="1" applyBorder="1" applyAlignment="1">
      <alignment horizontal="center" vertical="center" wrapText="1"/>
    </xf>
    <xf numFmtId="1" fontId="5" fillId="0" borderId="16" xfId="0" applyNumberFormat="1" applyFont="1" applyBorder="1" applyAlignment="1">
      <alignment horizontal="center" vertical="center" wrapText="1"/>
    </xf>
    <xf numFmtId="1" fontId="5" fillId="0" borderId="17" xfId="0" applyNumberFormat="1" applyFont="1" applyBorder="1" applyAlignment="1">
      <alignment horizontal="center" vertical="center" wrapText="1"/>
    </xf>
    <xf numFmtId="0" fontId="5" fillId="9" borderId="12" xfId="0" applyFont="1" applyFill="1" applyBorder="1" applyAlignment="1">
      <alignment horizontal="center" vertical="center" wrapText="1"/>
    </xf>
    <xf numFmtId="0" fontId="11" fillId="13" borderId="1" xfId="0" applyFont="1" applyFill="1" applyBorder="1" applyAlignment="1">
      <alignment horizontal="center" vertical="center"/>
    </xf>
    <xf numFmtId="49" fontId="4" fillId="3" borderId="1"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xf>
    <xf numFmtId="49" fontId="4" fillId="6" borderId="1" xfId="0" applyNumberFormat="1" applyFont="1" applyFill="1" applyBorder="1" applyAlignment="1">
      <alignment horizontal="center" vertical="center"/>
    </xf>
    <xf numFmtId="0" fontId="7" fillId="7" borderId="3" xfId="0" applyFont="1" applyFill="1" applyBorder="1" applyAlignment="1">
      <alignment horizontal="center" vertical="center"/>
    </xf>
    <xf numFmtId="0" fontId="7" fillId="7" borderId="8" xfId="0" applyFont="1" applyFill="1" applyBorder="1" applyAlignment="1">
      <alignment horizontal="center" vertical="center"/>
    </xf>
    <xf numFmtId="0" fontId="7" fillId="7" borderId="6" xfId="0" applyFont="1" applyFill="1" applyBorder="1" applyAlignment="1">
      <alignment horizontal="center" vertical="center"/>
    </xf>
    <xf numFmtId="0" fontId="9" fillId="4"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0" borderId="5" xfId="0" applyFont="1" applyBorder="1" applyAlignment="1">
      <alignment horizontal="center"/>
    </xf>
    <xf numFmtId="0" fontId="5" fillId="0" borderId="1" xfId="0" applyFont="1" applyBorder="1" applyAlignment="1">
      <alignment horizontal="center"/>
    </xf>
    <xf numFmtId="0" fontId="9" fillId="7" borderId="3" xfId="0" applyFont="1" applyFill="1" applyBorder="1" applyAlignment="1">
      <alignment horizontal="center" vertical="center"/>
    </xf>
    <xf numFmtId="0" fontId="9" fillId="7" borderId="8" xfId="0" applyFont="1" applyFill="1" applyBorder="1" applyAlignment="1">
      <alignment horizontal="center" vertical="center"/>
    </xf>
    <xf numFmtId="0" fontId="9" fillId="7" borderId="6" xfId="0" applyFont="1" applyFill="1" applyBorder="1" applyAlignment="1">
      <alignment horizontal="center" vertical="center"/>
    </xf>
    <xf numFmtId="0" fontId="6" fillId="10" borderId="2" xfId="0" applyFont="1" applyFill="1" applyBorder="1" applyAlignment="1">
      <alignment horizontal="center" vertical="center" wrapText="1"/>
    </xf>
    <xf numFmtId="0" fontId="6" fillId="10" borderId="9" xfId="0" applyFont="1" applyFill="1" applyBorder="1" applyAlignment="1">
      <alignment horizontal="center" vertical="center" wrapText="1"/>
    </xf>
    <xf numFmtId="0" fontId="6" fillId="10" borderId="10" xfId="0" applyFont="1" applyFill="1" applyBorder="1" applyAlignment="1">
      <alignment horizontal="center" vertical="center" wrapText="1"/>
    </xf>
    <xf numFmtId="10" fontId="5" fillId="0" borderId="1" xfId="0" applyNumberFormat="1" applyFont="1" applyBorder="1" applyAlignment="1">
      <alignment horizontal="center"/>
    </xf>
    <xf numFmtId="14" fontId="7" fillId="7" borderId="3" xfId="0" applyNumberFormat="1" applyFont="1" applyFill="1" applyBorder="1" applyAlignment="1">
      <alignment horizontal="center" vertical="center"/>
    </xf>
    <xf numFmtId="14" fontId="7" fillId="7" borderId="8" xfId="0" applyNumberFormat="1" applyFont="1" applyFill="1" applyBorder="1" applyAlignment="1">
      <alignment horizontal="center" vertical="center"/>
    </xf>
    <xf numFmtId="14" fontId="7" fillId="7" borderId="6" xfId="0" applyNumberFormat="1" applyFont="1" applyFill="1" applyBorder="1" applyAlignment="1">
      <alignment horizontal="center" vertical="center"/>
    </xf>
    <xf numFmtId="0" fontId="0" fillId="0" borderId="1" xfId="0" applyBorder="1"/>
    <xf numFmtId="0" fontId="0" fillId="0" borderId="1" xfId="0" applyBorder="1" applyAlignment="1">
      <alignment wrapText="1"/>
    </xf>
    <xf numFmtId="0" fontId="5" fillId="0" borderId="10" xfId="0" applyFont="1" applyBorder="1"/>
    <xf numFmtId="0" fontId="8" fillId="0" borderId="10" xfId="0" applyFont="1" applyBorder="1"/>
    <xf numFmtId="0" fontId="10" fillId="11" borderId="1" xfId="0" applyFont="1" applyFill="1" applyBorder="1" applyAlignment="1">
      <alignment horizontal="center" vertical="center" wrapText="1"/>
    </xf>
    <xf numFmtId="0" fontId="5" fillId="11"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0" fillId="11" borderId="2" xfId="0" applyFont="1" applyFill="1" applyBorder="1" applyAlignment="1">
      <alignment horizontal="center" vertical="center" wrapText="1"/>
    </xf>
    <xf numFmtId="0" fontId="10" fillId="11" borderId="12" xfId="0" applyFont="1" applyFill="1" applyBorder="1" applyAlignment="1">
      <alignment horizontal="center" vertical="center" wrapText="1"/>
    </xf>
    <xf numFmtId="0" fontId="5" fillId="11" borderId="2" xfId="0" applyFont="1" applyFill="1" applyBorder="1" applyAlignment="1">
      <alignment horizontal="center" vertical="center"/>
    </xf>
    <xf numFmtId="0" fontId="5" fillId="11" borderId="12" xfId="0" applyFont="1" applyFill="1" applyBorder="1" applyAlignment="1">
      <alignment horizontal="center" vertical="center"/>
    </xf>
    <xf numFmtId="0" fontId="5" fillId="0" borderId="1" xfId="0" applyFont="1" applyBorder="1" applyAlignment="1">
      <alignment horizontal="left" vertical="center" wrapText="1"/>
    </xf>
    <xf numFmtId="0" fontId="0" fillId="0" borderId="1" xfId="0" applyFont="1" applyBorder="1" applyAlignment="1">
      <alignment horizontal="left" vertical="center" wrapText="1"/>
    </xf>
  </cellXfs>
  <cellStyles count="6">
    <cellStyle name="Millares 5" xfId="4" xr:uid="{00000000-0005-0000-0000-000000000000}"/>
    <cellStyle name="Normal" xfId="0" builtinId="0"/>
    <cellStyle name="Normal 2" xfId="1" xr:uid="{00000000-0005-0000-0000-000002000000}"/>
    <cellStyle name="Normal 3" xfId="2" xr:uid="{00000000-0005-0000-0000-000003000000}"/>
    <cellStyle name="Normal 3 2" xfId="3"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742950</xdr:colOff>
      <xdr:row>0</xdr:row>
      <xdr:rowOff>114300</xdr:rowOff>
    </xdr:from>
    <xdr:ext cx="971550" cy="1085850"/>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742950" y="114300"/>
          <a:ext cx="971550" cy="1085850"/>
        </a:xfrm>
        <a:prstGeom prst="rect">
          <a:avLst/>
        </a:prstGeom>
      </xdr:spPr>
    </xdr:pic>
    <xdr:clientData/>
  </xdr:oneCellAnchor>
  <xdr:oneCellAnchor>
    <xdr:from>
      <xdr:col>26</xdr:col>
      <xdr:colOff>371475</xdr:colOff>
      <xdr:row>0</xdr:row>
      <xdr:rowOff>104775</xdr:rowOff>
    </xdr:from>
    <xdr:ext cx="2505075" cy="1076325"/>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48006000" y="104775"/>
          <a:ext cx="2505075" cy="10763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933450</xdr:colOff>
      <xdr:row>0</xdr:row>
      <xdr:rowOff>19050</xdr:rowOff>
    </xdr:from>
    <xdr:to>
      <xdr:col>4</xdr:col>
      <xdr:colOff>2239941</xdr:colOff>
      <xdr:row>0</xdr:row>
      <xdr:rowOff>885025</xdr:rowOff>
    </xdr:to>
    <xdr:pic>
      <xdr:nvPicPr>
        <xdr:cNvPr id="3" name="Imagen 2" descr="Resultado de imagen para logo jardín botánico bogota">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81900" y="19050"/>
          <a:ext cx="4581525" cy="865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371475</xdr:colOff>
      <xdr:row>1</xdr:row>
      <xdr:rowOff>104775</xdr:rowOff>
    </xdr:from>
    <xdr:ext cx="971550" cy="1085850"/>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371475" y="2257425"/>
          <a:ext cx="971550" cy="1085850"/>
        </a:xfrm>
        <a:prstGeom prst="rect">
          <a:avLst/>
        </a:prstGeom>
      </xdr:spPr>
    </xdr:pic>
    <xdr:clientData/>
  </xdr:oneCellAnchor>
  <xdr:oneCellAnchor>
    <xdr:from>
      <xdr:col>28</xdr:col>
      <xdr:colOff>595201</xdr:colOff>
      <xdr:row>1</xdr:row>
      <xdr:rowOff>158562</xdr:rowOff>
    </xdr:from>
    <xdr:ext cx="1843199" cy="791945"/>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41762251" y="2311212"/>
          <a:ext cx="1843199" cy="79194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219075</xdr:colOff>
      <xdr:row>0</xdr:row>
      <xdr:rowOff>200025</xdr:rowOff>
    </xdr:from>
    <xdr:ext cx="971550" cy="1085850"/>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219075" y="200025"/>
          <a:ext cx="971550" cy="1085850"/>
        </a:xfrm>
        <a:prstGeom prst="rect">
          <a:avLst/>
        </a:prstGeom>
      </xdr:spPr>
    </xdr:pic>
    <xdr:clientData/>
  </xdr:oneCellAnchor>
  <xdr:oneCellAnchor>
    <xdr:from>
      <xdr:col>24</xdr:col>
      <xdr:colOff>225091</xdr:colOff>
      <xdr:row>0</xdr:row>
      <xdr:rowOff>57150</xdr:rowOff>
    </xdr:from>
    <xdr:ext cx="2505075" cy="1076325"/>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33638791" y="57150"/>
          <a:ext cx="2505075" cy="107632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93889</xdr:colOff>
      <xdr:row>0</xdr:row>
      <xdr:rowOff>213880</xdr:rowOff>
    </xdr:from>
    <xdr:ext cx="971550" cy="1085850"/>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93889" y="213880"/>
          <a:ext cx="971550" cy="1085850"/>
        </a:xfrm>
        <a:prstGeom prst="rect">
          <a:avLst/>
        </a:prstGeom>
      </xdr:spPr>
    </xdr:pic>
    <xdr:clientData/>
  </xdr:oneCellAnchor>
  <xdr:oneCellAnchor>
    <xdr:from>
      <xdr:col>58</xdr:col>
      <xdr:colOff>266699</xdr:colOff>
      <xdr:row>0</xdr:row>
      <xdr:rowOff>243313</xdr:rowOff>
    </xdr:from>
    <xdr:ext cx="2055669" cy="883234"/>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82562699" y="243313"/>
          <a:ext cx="2055669" cy="88323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885825</xdr:colOff>
      <xdr:row>0</xdr:row>
      <xdr:rowOff>171450</xdr:rowOff>
    </xdr:from>
    <xdr:ext cx="971550" cy="1085850"/>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885825" y="171450"/>
          <a:ext cx="971550" cy="1085850"/>
        </a:xfrm>
        <a:prstGeom prst="rect">
          <a:avLst/>
        </a:prstGeom>
      </xdr:spPr>
    </xdr:pic>
    <xdr:clientData/>
  </xdr:oneCellAnchor>
  <xdr:oneCellAnchor>
    <xdr:from>
      <xdr:col>47</xdr:col>
      <xdr:colOff>414226</xdr:colOff>
      <xdr:row>0</xdr:row>
      <xdr:rowOff>236132</xdr:rowOff>
    </xdr:from>
    <xdr:ext cx="2376701" cy="1021168"/>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58554826" y="236132"/>
          <a:ext cx="2376701" cy="1021168"/>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Diego Ivan Bolivar Arias" id="{990C74B0-0911-49E6-A7EA-E6119902589A}" userId="S::diego.bolivar@jbb.gov.co::7fa5e0d9-ef31-4ec1-9575-d1e85c637a06"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6" dT="2026-01-28T17:02:05.83" personId="{990C74B0-0911-49E6-A7EA-E6119902589A}" id="{986B0588-70B5-40C4-B570-3BCA49E9F168}">
    <text>Pendiente formalización de la reducción por austeridad 2026 (5%)</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G21"/>
  <sheetViews>
    <sheetView topLeftCell="E9" zoomScale="60" zoomScaleNormal="60" workbookViewId="0">
      <selection activeCell="L20" sqref="L20:L21"/>
    </sheetView>
  </sheetViews>
  <sheetFormatPr baseColWidth="10" defaultColWidth="11.44140625" defaultRowHeight="13.8" x14ac:dyDescent="0.3"/>
  <cols>
    <col min="1" max="1" width="32.44140625" style="5" customWidth="1"/>
    <col min="2" max="2" width="41.44140625" style="5" bestFit="1" customWidth="1"/>
    <col min="3" max="3" width="17.88671875" style="5" bestFit="1" customWidth="1"/>
    <col min="4" max="4" width="54.44140625" style="5" customWidth="1"/>
    <col min="5" max="5" width="30.44140625" style="5" bestFit="1" customWidth="1"/>
    <col min="6" max="6" width="74" style="5" customWidth="1"/>
    <col min="7" max="7" width="13" style="5" customWidth="1"/>
    <col min="8" max="8" width="60.88671875" style="5" bestFit="1" customWidth="1"/>
    <col min="9" max="9" width="24.44140625" style="5" bestFit="1" customWidth="1"/>
    <col min="10" max="10" width="40.6640625" style="5" bestFit="1" customWidth="1"/>
    <col min="11" max="11" width="25.33203125" style="5" bestFit="1" customWidth="1"/>
    <col min="12" max="12" width="21" style="5" bestFit="1" customWidth="1"/>
    <col min="13" max="13" width="18.33203125" style="5" customWidth="1"/>
    <col min="14" max="14" width="25.33203125" style="5" bestFit="1" customWidth="1"/>
    <col min="15" max="15" width="21" style="5" bestFit="1" customWidth="1"/>
    <col min="16" max="16" width="24.44140625" style="5" bestFit="1" customWidth="1"/>
    <col min="17" max="17" width="25.33203125" style="5" bestFit="1" customWidth="1"/>
    <col min="18" max="18" width="21" style="5" bestFit="1" customWidth="1"/>
    <col min="19" max="19" width="24.44140625" style="5" bestFit="1" customWidth="1"/>
    <col min="20" max="20" width="25.33203125" style="5" bestFit="1" customWidth="1"/>
    <col min="21" max="21" width="21" style="5" bestFit="1" customWidth="1"/>
    <col min="22" max="22" width="24.44140625" style="5" bestFit="1" customWidth="1"/>
    <col min="23" max="23" width="15.109375" style="5" customWidth="1"/>
    <col min="24" max="24" width="16.6640625" style="5" customWidth="1"/>
    <col min="25" max="25" width="17.88671875" style="5" customWidth="1"/>
    <col min="26" max="26" width="14.44140625" style="5" customWidth="1"/>
    <col min="27" max="27" width="16.44140625" style="5" customWidth="1"/>
    <col min="28" max="28" width="18" style="5" customWidth="1"/>
    <col min="29" max="29" width="11.44140625" style="5"/>
    <col min="30" max="30" width="13.88671875" style="5" customWidth="1"/>
    <col min="31" max="16384" width="11.44140625" style="5"/>
  </cols>
  <sheetData>
    <row r="1" spans="1:85" ht="20.100000000000001" customHeight="1" x14ac:dyDescent="0.3">
      <c r="A1" s="153"/>
      <c r="B1" s="157" t="s">
        <v>0</v>
      </c>
      <c r="C1" s="157"/>
      <c r="D1" s="157"/>
      <c r="E1" s="157"/>
      <c r="F1" s="157"/>
      <c r="G1" s="157"/>
      <c r="H1" s="157"/>
      <c r="I1" s="157"/>
      <c r="J1" s="157"/>
      <c r="K1" s="157"/>
      <c r="L1" s="157"/>
      <c r="M1" s="157"/>
      <c r="N1" s="157"/>
      <c r="O1" s="157"/>
      <c r="P1" s="157"/>
      <c r="Q1" s="157"/>
      <c r="R1" s="157"/>
      <c r="S1" s="157"/>
      <c r="T1" s="157"/>
      <c r="U1" s="157"/>
      <c r="V1" s="157"/>
      <c r="W1" s="157"/>
      <c r="X1" s="157"/>
      <c r="Y1" s="157"/>
      <c r="Z1" s="157"/>
      <c r="AA1" s="153"/>
      <c r="AB1" s="153"/>
      <c r="AC1" s="153"/>
      <c r="AD1" s="153"/>
      <c r="AH1" s="6"/>
      <c r="CA1" s="6"/>
      <c r="CD1" s="6"/>
      <c r="CF1" s="6"/>
    </row>
    <row r="2" spans="1:85" ht="20.100000000000001" customHeight="1" x14ac:dyDescent="0.3">
      <c r="A2" s="153"/>
      <c r="B2" s="157" t="s">
        <v>1</v>
      </c>
      <c r="C2" s="157"/>
      <c r="D2" s="157"/>
      <c r="E2" s="157"/>
      <c r="F2" s="157"/>
      <c r="G2" s="157"/>
      <c r="H2" s="157"/>
      <c r="I2" s="157"/>
      <c r="J2" s="157"/>
      <c r="K2" s="157"/>
      <c r="L2" s="157"/>
      <c r="M2" s="157"/>
      <c r="N2" s="157"/>
      <c r="O2" s="157"/>
      <c r="P2" s="157"/>
      <c r="Q2" s="157"/>
      <c r="R2" s="157"/>
      <c r="S2" s="157"/>
      <c r="T2" s="157"/>
      <c r="U2" s="157"/>
      <c r="V2" s="157"/>
      <c r="W2" s="157"/>
      <c r="X2" s="157"/>
      <c r="Y2" s="157"/>
      <c r="Z2" s="157"/>
      <c r="AA2" s="153"/>
      <c r="AB2" s="153"/>
      <c r="AC2" s="153"/>
      <c r="AD2" s="153"/>
      <c r="AH2" s="6"/>
      <c r="CA2" s="6"/>
      <c r="CD2" s="6"/>
      <c r="CF2" s="6"/>
    </row>
    <row r="3" spans="1:85" ht="20.100000000000001" customHeight="1" x14ac:dyDescent="0.3">
      <c r="A3" s="153"/>
      <c r="B3" s="157" t="s">
        <v>2</v>
      </c>
      <c r="C3" s="157"/>
      <c r="D3" s="157"/>
      <c r="E3" s="157"/>
      <c r="F3" s="157"/>
      <c r="G3" s="157"/>
      <c r="H3" s="157"/>
      <c r="I3" s="157"/>
      <c r="J3" s="157"/>
      <c r="K3" s="157"/>
      <c r="L3" s="157"/>
      <c r="M3" s="157"/>
      <c r="N3" s="157"/>
      <c r="O3" s="157"/>
      <c r="P3" s="157"/>
      <c r="Q3" s="157"/>
      <c r="R3" s="157"/>
      <c r="S3" s="157"/>
      <c r="T3" s="157"/>
      <c r="U3" s="157"/>
      <c r="V3" s="157"/>
      <c r="W3" s="157"/>
      <c r="X3" s="157"/>
      <c r="Y3" s="157"/>
      <c r="Z3" s="157"/>
      <c r="AA3" s="153"/>
      <c r="AB3" s="153"/>
      <c r="AC3" s="153"/>
      <c r="AD3" s="153"/>
      <c r="AH3" s="6"/>
      <c r="CA3" s="6"/>
      <c r="CD3" s="6"/>
      <c r="CF3" s="6"/>
    </row>
    <row r="4" spans="1:85" ht="20.100000000000001" customHeight="1" x14ac:dyDescent="0.3">
      <c r="A4" s="153"/>
      <c r="B4" s="158" t="s">
        <v>3</v>
      </c>
      <c r="C4" s="158"/>
      <c r="D4" s="158"/>
      <c r="E4" s="158"/>
      <c r="F4" s="158"/>
      <c r="G4" s="158" t="s">
        <v>4</v>
      </c>
      <c r="H4" s="158"/>
      <c r="I4" s="158"/>
      <c r="J4" s="158"/>
      <c r="K4" s="158"/>
      <c r="L4" s="158"/>
      <c r="M4" s="158" t="s">
        <v>5</v>
      </c>
      <c r="N4" s="158"/>
      <c r="O4" s="158"/>
      <c r="P4" s="158"/>
      <c r="Q4" s="158"/>
      <c r="R4" s="158"/>
      <c r="S4" s="158"/>
      <c r="T4" s="158" t="s">
        <v>6</v>
      </c>
      <c r="U4" s="158"/>
      <c r="V4" s="158"/>
      <c r="W4" s="158"/>
      <c r="X4" s="158"/>
      <c r="Y4" s="158"/>
      <c r="Z4" s="158"/>
      <c r="AA4" s="153"/>
      <c r="AB4" s="153"/>
      <c r="AC4" s="153"/>
      <c r="AD4" s="153"/>
      <c r="AH4" s="6"/>
      <c r="CA4" s="6"/>
      <c r="CD4" s="6"/>
      <c r="CF4" s="6"/>
    </row>
    <row r="5" spans="1:85" ht="20.100000000000001" customHeight="1" x14ac:dyDescent="0.3">
      <c r="A5" s="153"/>
      <c r="B5" s="158" t="s">
        <v>7</v>
      </c>
      <c r="C5" s="158"/>
      <c r="D5" s="158"/>
      <c r="E5" s="158"/>
      <c r="F5" s="158"/>
      <c r="G5" s="158">
        <v>4</v>
      </c>
      <c r="H5" s="158"/>
      <c r="I5" s="158"/>
      <c r="J5" s="158"/>
      <c r="K5" s="158"/>
      <c r="L5" s="158"/>
      <c r="M5" s="175">
        <v>45139</v>
      </c>
      <c r="N5" s="175"/>
      <c r="O5" s="175"/>
      <c r="P5" s="175"/>
      <c r="Q5" s="175"/>
      <c r="R5" s="175"/>
      <c r="S5" s="175"/>
      <c r="T5" s="158" t="s">
        <v>8</v>
      </c>
      <c r="U5" s="158"/>
      <c r="V5" s="158"/>
      <c r="W5" s="158"/>
      <c r="X5" s="158"/>
      <c r="Y5" s="158"/>
      <c r="Z5" s="158"/>
      <c r="AA5" s="153"/>
      <c r="AB5" s="153"/>
      <c r="AC5" s="153"/>
      <c r="AD5" s="153"/>
      <c r="AH5" s="6"/>
      <c r="CA5" s="6"/>
      <c r="CD5" s="6"/>
      <c r="CF5" s="6"/>
    </row>
    <row r="6" spans="1:85" ht="20.100000000000001" customHeight="1" x14ac:dyDescent="0.3">
      <c r="A6" s="153"/>
      <c r="B6" s="158" t="s">
        <v>9</v>
      </c>
      <c r="C6" s="158"/>
      <c r="D6" s="158"/>
      <c r="E6" s="158"/>
      <c r="F6" s="158"/>
      <c r="G6" s="158"/>
      <c r="H6" s="158"/>
      <c r="I6" s="158"/>
      <c r="J6" s="158"/>
      <c r="K6" s="158"/>
      <c r="L6" s="158"/>
      <c r="M6" s="158"/>
      <c r="N6" s="158"/>
      <c r="O6" s="158"/>
      <c r="P6" s="158"/>
      <c r="Q6" s="158"/>
      <c r="R6" s="158"/>
      <c r="S6" s="158"/>
      <c r="T6" s="158"/>
      <c r="U6" s="158"/>
      <c r="V6" s="158"/>
      <c r="W6" s="158"/>
      <c r="X6" s="158"/>
      <c r="Y6" s="158"/>
      <c r="Z6" s="158"/>
      <c r="AA6" s="153"/>
      <c r="AB6" s="153"/>
      <c r="AC6" s="153"/>
      <c r="AD6" s="153"/>
      <c r="AH6" s="6"/>
      <c r="CA6" s="6"/>
      <c r="CD6" s="6"/>
      <c r="CF6" s="6"/>
    </row>
    <row r="7" spans="1:85" ht="28.5" customHeight="1" x14ac:dyDescent="0.3">
      <c r="A7" s="12"/>
      <c r="B7" s="12"/>
      <c r="C7" s="12"/>
      <c r="D7" s="12"/>
      <c r="E7" s="12"/>
      <c r="F7" s="12"/>
      <c r="G7" s="12"/>
      <c r="H7" s="12"/>
      <c r="I7" s="12"/>
      <c r="J7" s="12"/>
      <c r="K7" s="12"/>
      <c r="L7" s="12"/>
      <c r="M7" s="12"/>
      <c r="AH7" s="6"/>
      <c r="CA7" s="6"/>
      <c r="CD7" s="6"/>
      <c r="CF7" s="6"/>
    </row>
    <row r="8" spans="1:85" ht="15" customHeight="1" x14ac:dyDescent="0.3">
      <c r="A8" s="159" t="s">
        <v>10</v>
      </c>
      <c r="B8" s="159" t="s">
        <v>11</v>
      </c>
      <c r="C8" s="161" t="s">
        <v>12</v>
      </c>
      <c r="D8" s="161" t="s">
        <v>13</v>
      </c>
      <c r="E8" s="161" t="s">
        <v>14</v>
      </c>
      <c r="F8" s="161" t="s">
        <v>15</v>
      </c>
      <c r="G8" s="161" t="s">
        <v>16</v>
      </c>
      <c r="H8" s="161" t="s">
        <v>17</v>
      </c>
      <c r="I8" s="161" t="s">
        <v>18</v>
      </c>
      <c r="J8" s="161" t="s">
        <v>19</v>
      </c>
      <c r="K8" s="171" t="s">
        <v>20</v>
      </c>
      <c r="L8" s="168" t="s">
        <v>21</v>
      </c>
      <c r="M8" s="165" t="s">
        <v>22</v>
      </c>
      <c r="N8" s="171" t="s">
        <v>23</v>
      </c>
      <c r="O8" s="168" t="s">
        <v>24</v>
      </c>
      <c r="P8" s="165" t="s">
        <v>25</v>
      </c>
      <c r="Q8" s="171" t="s">
        <v>23</v>
      </c>
      <c r="R8" s="168" t="s">
        <v>26</v>
      </c>
      <c r="S8" s="165" t="s">
        <v>27</v>
      </c>
      <c r="T8" s="171" t="s">
        <v>23</v>
      </c>
      <c r="U8" s="168" t="s">
        <v>28</v>
      </c>
      <c r="V8" s="165" t="s">
        <v>29</v>
      </c>
      <c r="W8" s="176" t="s">
        <v>30</v>
      </c>
      <c r="X8" s="177"/>
      <c r="Y8" s="176"/>
      <c r="Z8" s="176"/>
      <c r="AA8" s="177"/>
      <c r="AB8" s="176"/>
      <c r="AC8" s="177"/>
      <c r="AD8" s="176"/>
    </row>
    <row r="9" spans="1:85" x14ac:dyDescent="0.3">
      <c r="A9" s="159"/>
      <c r="B9" s="159"/>
      <c r="C9" s="161"/>
      <c r="D9" s="161"/>
      <c r="E9" s="161"/>
      <c r="F9" s="161"/>
      <c r="G9" s="161"/>
      <c r="H9" s="161"/>
      <c r="I9" s="161"/>
      <c r="J9" s="161"/>
      <c r="K9" s="172"/>
      <c r="L9" s="169"/>
      <c r="M9" s="166"/>
      <c r="N9" s="172"/>
      <c r="O9" s="169"/>
      <c r="P9" s="166"/>
      <c r="Q9" s="172"/>
      <c r="R9" s="169"/>
      <c r="S9" s="166"/>
      <c r="T9" s="172"/>
      <c r="U9" s="169"/>
      <c r="V9" s="166"/>
      <c r="W9" s="176" t="s">
        <v>31</v>
      </c>
      <c r="X9" s="177"/>
      <c r="Y9" s="176"/>
      <c r="Z9" s="176" t="s">
        <v>32</v>
      </c>
      <c r="AA9" s="177"/>
      <c r="AB9" s="176"/>
      <c r="AC9" s="177" t="s">
        <v>33</v>
      </c>
      <c r="AD9" s="176" t="s">
        <v>34</v>
      </c>
    </row>
    <row r="10" spans="1:85" ht="41.4" x14ac:dyDescent="0.3">
      <c r="A10" s="159"/>
      <c r="B10" s="159"/>
      <c r="C10" s="161"/>
      <c r="D10" s="161"/>
      <c r="E10" s="161"/>
      <c r="F10" s="161"/>
      <c r="G10" s="161"/>
      <c r="H10" s="161"/>
      <c r="I10" s="161"/>
      <c r="J10" s="161"/>
      <c r="K10" s="182"/>
      <c r="L10" s="181"/>
      <c r="M10" s="180"/>
      <c r="N10" s="182"/>
      <c r="O10" s="181"/>
      <c r="P10" s="180"/>
      <c r="Q10" s="182"/>
      <c r="R10" s="181"/>
      <c r="S10" s="180"/>
      <c r="T10" s="182"/>
      <c r="U10" s="181"/>
      <c r="V10" s="180"/>
      <c r="W10" s="10" t="s">
        <v>34</v>
      </c>
      <c r="X10" s="11" t="s">
        <v>35</v>
      </c>
      <c r="Y10" s="10" t="s">
        <v>36</v>
      </c>
      <c r="Z10" s="10" t="s">
        <v>34</v>
      </c>
      <c r="AA10" s="11" t="s">
        <v>35</v>
      </c>
      <c r="AB10" s="10" t="s">
        <v>36</v>
      </c>
      <c r="AC10" s="178"/>
      <c r="AD10" s="179"/>
    </row>
    <row r="11" spans="1:85" ht="41.4" x14ac:dyDescent="0.3">
      <c r="A11" s="132" t="s">
        <v>37</v>
      </c>
      <c r="B11" s="24" t="s">
        <v>38</v>
      </c>
      <c r="C11" s="24">
        <v>8100</v>
      </c>
      <c r="D11" s="24" t="s">
        <v>39</v>
      </c>
      <c r="E11" s="24" t="s">
        <v>40</v>
      </c>
      <c r="F11" s="24" t="s">
        <v>41</v>
      </c>
      <c r="G11" s="24">
        <v>4230</v>
      </c>
      <c r="H11" s="24" t="s">
        <v>42</v>
      </c>
      <c r="I11" s="24" t="s">
        <v>43</v>
      </c>
      <c r="J11" s="25">
        <v>1</v>
      </c>
      <c r="K11" s="27">
        <v>0.2525</v>
      </c>
      <c r="L11" s="44">
        <v>5.7500000000000002E-2</v>
      </c>
      <c r="M11" s="38">
        <f>L11/K11</f>
        <v>0.22772277227722773</v>
      </c>
      <c r="N11" s="38"/>
      <c r="O11" s="39"/>
      <c r="P11" s="38"/>
      <c r="Q11" s="40"/>
      <c r="R11" s="24"/>
      <c r="S11" s="38"/>
      <c r="T11" s="24"/>
      <c r="U11" s="39"/>
      <c r="V11" s="38"/>
      <c r="W11" s="41"/>
      <c r="X11" s="42"/>
      <c r="Y11" s="43"/>
      <c r="Z11" s="39"/>
      <c r="AA11" s="39"/>
      <c r="AB11" s="39"/>
      <c r="AC11" s="42"/>
      <c r="AD11" s="42"/>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row>
    <row r="12" spans="1:85" ht="53.25" customHeight="1" x14ac:dyDescent="0.3">
      <c r="A12" s="132"/>
      <c r="B12" s="132" t="s">
        <v>44</v>
      </c>
      <c r="C12" s="132">
        <v>8096</v>
      </c>
      <c r="D12" s="132" t="s">
        <v>45</v>
      </c>
      <c r="E12" s="132" t="s">
        <v>46</v>
      </c>
      <c r="F12" s="24" t="s">
        <v>47</v>
      </c>
      <c r="G12" s="24">
        <v>4120</v>
      </c>
      <c r="H12" s="24" t="s">
        <v>48</v>
      </c>
      <c r="I12" s="24" t="s">
        <v>43</v>
      </c>
      <c r="J12" s="30">
        <v>650000</v>
      </c>
      <c r="K12" s="30">
        <v>210000</v>
      </c>
      <c r="L12" s="30">
        <v>39240</v>
      </c>
      <c r="M12" s="38">
        <f t="shared" ref="M12" si="0">L12/K12</f>
        <v>0.18685714285714286</v>
      </c>
    </row>
    <row r="13" spans="1:85" ht="41.4" x14ac:dyDescent="0.3">
      <c r="A13" s="132"/>
      <c r="B13" s="132"/>
      <c r="C13" s="132"/>
      <c r="D13" s="132"/>
      <c r="E13" s="132"/>
      <c r="F13" s="24" t="s">
        <v>49</v>
      </c>
      <c r="G13" s="24">
        <v>4118</v>
      </c>
      <c r="H13" s="24" t="s">
        <v>50</v>
      </c>
      <c r="I13" s="24" t="s">
        <v>43</v>
      </c>
      <c r="J13" s="24">
        <v>300</v>
      </c>
      <c r="K13" s="24">
        <v>93</v>
      </c>
      <c r="L13" s="116">
        <v>0</v>
      </c>
      <c r="M13" s="38">
        <f>L13/K13</f>
        <v>0</v>
      </c>
    </row>
    <row r="14" spans="1:85" x14ac:dyDescent="0.3">
      <c r="A14" s="132"/>
      <c r="B14" s="132" t="s">
        <v>44</v>
      </c>
      <c r="C14" s="132">
        <v>7992</v>
      </c>
      <c r="D14" s="132" t="s">
        <v>51</v>
      </c>
      <c r="E14" s="132" t="s">
        <v>52</v>
      </c>
      <c r="F14" s="33" t="s">
        <v>53</v>
      </c>
      <c r="G14" s="24">
        <v>4116</v>
      </c>
      <c r="H14" s="24" t="s">
        <v>54</v>
      </c>
      <c r="I14" s="24" t="s">
        <v>55</v>
      </c>
      <c r="J14" s="30">
        <v>500000</v>
      </c>
      <c r="K14" s="113">
        <v>500000</v>
      </c>
      <c r="L14" s="119">
        <v>83425</v>
      </c>
      <c r="M14" s="114">
        <f>L14/K14</f>
        <v>0.16685</v>
      </c>
    </row>
    <row r="15" spans="1:85" ht="27.6" x14ac:dyDescent="0.3">
      <c r="A15" s="132"/>
      <c r="B15" s="132"/>
      <c r="C15" s="132"/>
      <c r="D15" s="132"/>
      <c r="E15" s="132"/>
      <c r="F15" s="33" t="s">
        <v>56</v>
      </c>
      <c r="G15" s="24">
        <v>4115</v>
      </c>
      <c r="H15" s="24" t="s">
        <v>57</v>
      </c>
      <c r="I15" s="24" t="s">
        <v>55</v>
      </c>
      <c r="J15" s="30">
        <v>200000</v>
      </c>
      <c r="K15" s="113">
        <v>175000</v>
      </c>
      <c r="L15" s="119">
        <v>174392</v>
      </c>
      <c r="M15" s="117">
        <f t="shared" ref="M15:M18" si="1">L15/K15</f>
        <v>0.99652571428571424</v>
      </c>
    </row>
    <row r="16" spans="1:85" ht="27.6" x14ac:dyDescent="0.3">
      <c r="A16" s="132"/>
      <c r="B16" s="132"/>
      <c r="C16" s="132"/>
      <c r="D16" s="132"/>
      <c r="E16" s="132"/>
      <c r="F16" s="33" t="s">
        <v>58</v>
      </c>
      <c r="G16" s="24">
        <v>4114</v>
      </c>
      <c r="H16" s="24" t="s">
        <v>59</v>
      </c>
      <c r="I16" s="24" t="s">
        <v>43</v>
      </c>
      <c r="J16" s="24">
        <v>80</v>
      </c>
      <c r="K16" s="53">
        <v>25</v>
      </c>
      <c r="L16" s="48">
        <v>6.8</v>
      </c>
      <c r="M16" s="114">
        <f t="shared" si="1"/>
        <v>0.27200000000000002</v>
      </c>
    </row>
    <row r="17" spans="1:13" ht="27.6" x14ac:dyDescent="0.3">
      <c r="A17" s="132"/>
      <c r="B17" s="132"/>
      <c r="C17" s="132"/>
      <c r="D17" s="132"/>
      <c r="E17" s="132"/>
      <c r="F17" s="33" t="s">
        <v>60</v>
      </c>
      <c r="G17" s="24">
        <v>4104</v>
      </c>
      <c r="H17" s="24" t="s">
        <v>61</v>
      </c>
      <c r="I17" s="24" t="s">
        <v>43</v>
      </c>
      <c r="J17" s="25">
        <v>1</v>
      </c>
      <c r="K17" s="111">
        <v>0.3</v>
      </c>
      <c r="L17" s="118">
        <f>5.34/100</f>
        <v>5.3399999999999996E-2</v>
      </c>
      <c r="M17" s="114">
        <f t="shared" si="1"/>
        <v>0.17799999999999999</v>
      </c>
    </row>
    <row r="18" spans="1:13" ht="27.6" x14ac:dyDescent="0.3">
      <c r="A18" s="132"/>
      <c r="B18" s="132"/>
      <c r="C18" s="132"/>
      <c r="D18" s="132"/>
      <c r="E18" s="132"/>
      <c r="F18" s="33" t="s">
        <v>62</v>
      </c>
      <c r="G18" s="24">
        <v>4100</v>
      </c>
      <c r="H18" s="24" t="s">
        <v>63</v>
      </c>
      <c r="I18" s="24" t="s">
        <v>43</v>
      </c>
      <c r="J18" s="24">
        <v>5</v>
      </c>
      <c r="K18" s="115">
        <v>2</v>
      </c>
      <c r="L18" s="123">
        <v>0</v>
      </c>
      <c r="M18" s="114">
        <f t="shared" si="1"/>
        <v>0</v>
      </c>
    </row>
    <row r="19" spans="1:13" ht="41.4" x14ac:dyDescent="0.3">
      <c r="A19" s="132"/>
      <c r="B19" s="24" t="s">
        <v>44</v>
      </c>
      <c r="C19" s="24">
        <v>8018</v>
      </c>
      <c r="D19" s="24" t="s">
        <v>64</v>
      </c>
      <c r="E19" s="24" t="s">
        <v>52</v>
      </c>
      <c r="F19" s="33" t="s">
        <v>65</v>
      </c>
      <c r="G19" s="24">
        <v>4098</v>
      </c>
      <c r="H19" s="24" t="s">
        <v>66</v>
      </c>
      <c r="I19" s="24" t="s">
        <v>43</v>
      </c>
      <c r="J19" s="30">
        <v>25000</v>
      </c>
      <c r="K19" s="113">
        <v>8000</v>
      </c>
      <c r="L19" s="30">
        <v>1655</v>
      </c>
      <c r="M19" s="114">
        <f>L19/K19</f>
        <v>0.206875</v>
      </c>
    </row>
    <row r="20" spans="1:13" ht="41.4" x14ac:dyDescent="0.3">
      <c r="A20" s="132"/>
      <c r="B20" s="132" t="s">
        <v>67</v>
      </c>
      <c r="C20" s="24">
        <v>8073</v>
      </c>
      <c r="D20" s="24" t="s">
        <v>68</v>
      </c>
      <c r="E20" s="132" t="s">
        <v>69</v>
      </c>
      <c r="F20" s="189" t="s">
        <v>70</v>
      </c>
      <c r="G20" s="132">
        <v>4038</v>
      </c>
      <c r="H20" s="132" t="s">
        <v>71</v>
      </c>
      <c r="I20" s="132" t="s">
        <v>43</v>
      </c>
      <c r="J20" s="132">
        <v>163</v>
      </c>
      <c r="K20" s="187">
        <v>44</v>
      </c>
      <c r="L20" s="183">
        <v>12.64</v>
      </c>
      <c r="M20" s="185">
        <f>L20/K20</f>
        <v>0.28727272727272729</v>
      </c>
    </row>
    <row r="21" spans="1:13" ht="27.6" x14ac:dyDescent="0.3">
      <c r="A21" s="132"/>
      <c r="B21" s="132"/>
      <c r="C21" s="24">
        <v>8087</v>
      </c>
      <c r="D21" s="24" t="s">
        <v>72</v>
      </c>
      <c r="E21" s="132"/>
      <c r="F21" s="189"/>
      <c r="G21" s="132"/>
      <c r="H21" s="132"/>
      <c r="I21" s="132"/>
      <c r="J21" s="132"/>
      <c r="K21" s="188"/>
      <c r="L21" s="184"/>
      <c r="M21" s="186"/>
    </row>
  </sheetData>
  <mergeCells count="60">
    <mergeCell ref="L20:L21"/>
    <mergeCell ref="M20:M21"/>
    <mergeCell ref="O8:O10"/>
    <mergeCell ref="N8:N10"/>
    <mergeCell ref="C8:C10"/>
    <mergeCell ref="K20:K21"/>
    <mergeCell ref="F20:F21"/>
    <mergeCell ref="G20:G21"/>
    <mergeCell ref="H20:H21"/>
    <mergeCell ref="I20:I21"/>
    <mergeCell ref="J20:J21"/>
    <mergeCell ref="B8:B10"/>
    <mergeCell ref="B5:F5"/>
    <mergeCell ref="L8:L10"/>
    <mergeCell ref="K8:K10"/>
    <mergeCell ref="J8:J10"/>
    <mergeCell ref="I8:I10"/>
    <mergeCell ref="A1:A6"/>
    <mergeCell ref="W8:AD8"/>
    <mergeCell ref="W9:Y9"/>
    <mergeCell ref="Z9:AB9"/>
    <mergeCell ref="AC9:AC10"/>
    <mergeCell ref="AD9:AD10"/>
    <mergeCell ref="V8:V10"/>
    <mergeCell ref="U8:U10"/>
    <mergeCell ref="T8:T10"/>
    <mergeCell ref="S8:S10"/>
    <mergeCell ref="R8:R10"/>
    <mergeCell ref="Q8:Q10"/>
    <mergeCell ref="P8:P10"/>
    <mergeCell ref="E8:E10"/>
    <mergeCell ref="D8:D10"/>
    <mergeCell ref="M8:M10"/>
    <mergeCell ref="A8:A10"/>
    <mergeCell ref="AA1:AD6"/>
    <mergeCell ref="B1:Z1"/>
    <mergeCell ref="B2:Z2"/>
    <mergeCell ref="B3:Z3"/>
    <mergeCell ref="B6:Z6"/>
    <mergeCell ref="T4:Z4"/>
    <mergeCell ref="T5:Z5"/>
    <mergeCell ref="M4:S4"/>
    <mergeCell ref="M5:S5"/>
    <mergeCell ref="G4:L4"/>
    <mergeCell ref="G5:L5"/>
    <mergeCell ref="H8:H10"/>
    <mergeCell ref="G8:G10"/>
    <mergeCell ref="B4:F4"/>
    <mergeCell ref="F8:F10"/>
    <mergeCell ref="A11:A21"/>
    <mergeCell ref="B12:B13"/>
    <mergeCell ref="C12:C13"/>
    <mergeCell ref="D12:D13"/>
    <mergeCell ref="E12:E13"/>
    <mergeCell ref="B14:B18"/>
    <mergeCell ref="C14:C18"/>
    <mergeCell ref="D14:D18"/>
    <mergeCell ref="E14:E18"/>
    <mergeCell ref="B20:B21"/>
    <mergeCell ref="E20:E2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F61"/>
  <sheetViews>
    <sheetView topLeftCell="K2" zoomScale="70" zoomScaleNormal="70" workbookViewId="0">
      <pane ySplit="8" topLeftCell="A18" activePane="bottomLeft" state="frozen"/>
      <selection activeCell="A2" sqref="A2"/>
      <selection pane="bottomLeft" activeCell="M49" sqref="M49:N55"/>
    </sheetView>
  </sheetViews>
  <sheetFormatPr baseColWidth="10" defaultColWidth="11.44140625" defaultRowHeight="13.8" x14ac:dyDescent="0.3"/>
  <cols>
    <col min="1" max="1" width="25.44140625" style="5" customWidth="1"/>
    <col min="2" max="2" width="43" style="5" customWidth="1"/>
    <col min="3" max="3" width="30.88671875" style="5" bestFit="1" customWidth="1"/>
    <col min="4" max="4" width="49.109375" style="5" customWidth="1"/>
    <col min="5" max="5" width="43.109375" style="5" customWidth="1"/>
    <col min="6" max="6" width="45.6640625" style="5" customWidth="1"/>
    <col min="7" max="7" width="19.88671875" style="5" customWidth="1"/>
    <col min="8" max="8" width="45.88671875" style="5" customWidth="1"/>
    <col min="9" max="9" width="16.5546875" style="5" customWidth="1"/>
    <col min="10" max="10" width="15" style="5" customWidth="1"/>
    <col min="11" max="11" width="49.88671875" style="5" customWidth="1"/>
    <col min="12" max="12" width="18.109375" style="5" customWidth="1"/>
    <col min="13" max="23" width="16.6640625" style="5" customWidth="1"/>
    <col min="24" max="24" width="13.6640625" style="5" customWidth="1"/>
    <col min="25" max="25" width="14.44140625" style="5" customWidth="1"/>
    <col min="26" max="26" width="16.33203125" style="5" customWidth="1"/>
    <col min="27" max="27" width="13.88671875" style="5" customWidth="1"/>
    <col min="28" max="28" width="15.109375" style="5" customWidth="1"/>
    <col min="29" max="29" width="16.44140625" style="5" customWidth="1"/>
    <col min="30" max="30" width="11.44140625" style="5"/>
    <col min="31" max="31" width="16.44140625" style="5" customWidth="1"/>
    <col min="32" max="16384" width="11.44140625" style="5"/>
  </cols>
  <sheetData>
    <row r="1" spans="1:84" ht="169.5" customHeight="1" x14ac:dyDescent="0.3">
      <c r="A1" s="163" t="s">
        <v>73</v>
      </c>
      <c r="B1" s="164"/>
      <c r="C1" s="164"/>
      <c r="D1" s="164"/>
      <c r="E1" s="164"/>
      <c r="F1" s="164"/>
      <c r="G1" s="164"/>
      <c r="H1" s="164"/>
    </row>
    <row r="2" spans="1:84" ht="20.100000000000001" customHeight="1" x14ac:dyDescent="0.3">
      <c r="A2" s="154"/>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3"/>
      <c r="AD2" s="153"/>
      <c r="AE2" s="153"/>
      <c r="BM2" s="6"/>
      <c r="BP2" s="6"/>
      <c r="BR2" s="6"/>
    </row>
    <row r="3" spans="1:84" ht="20.100000000000001" customHeight="1" x14ac:dyDescent="0.3">
      <c r="A3" s="155"/>
      <c r="B3" s="157" t="s">
        <v>1</v>
      </c>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3"/>
      <c r="AD3" s="153"/>
      <c r="AE3" s="153"/>
      <c r="BM3" s="6"/>
      <c r="BP3" s="6"/>
      <c r="BR3" s="6"/>
    </row>
    <row r="4" spans="1:84" ht="20.100000000000001" customHeight="1" x14ac:dyDescent="0.3">
      <c r="A4" s="155"/>
      <c r="B4" s="157" t="s">
        <v>2</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3"/>
      <c r="AD4" s="153"/>
      <c r="AE4" s="153"/>
      <c r="BM4" s="6"/>
      <c r="BP4" s="6"/>
      <c r="BR4" s="6"/>
    </row>
    <row r="5" spans="1:84" ht="20.100000000000001" customHeight="1" x14ac:dyDescent="0.3">
      <c r="A5" s="155"/>
      <c r="B5" s="158" t="s">
        <v>3</v>
      </c>
      <c r="C5" s="158"/>
      <c r="D5" s="158"/>
      <c r="E5" s="158"/>
      <c r="F5" s="158"/>
      <c r="G5" s="158"/>
      <c r="H5" s="158"/>
      <c r="I5" s="158" t="s">
        <v>4</v>
      </c>
      <c r="J5" s="158"/>
      <c r="K5" s="158"/>
      <c r="L5" s="158"/>
      <c r="M5" s="158"/>
      <c r="N5" s="158"/>
      <c r="O5" s="158"/>
      <c r="P5" s="158"/>
      <c r="Q5" s="158"/>
      <c r="R5" s="158"/>
      <c r="S5" s="158"/>
      <c r="T5" s="158"/>
      <c r="U5" s="158"/>
      <c r="V5" s="158" t="s">
        <v>6</v>
      </c>
      <c r="W5" s="158"/>
      <c r="X5" s="158"/>
      <c r="Y5" s="158"/>
      <c r="Z5" s="158"/>
      <c r="AA5" s="158"/>
      <c r="AB5" s="158"/>
      <c r="AC5" s="153"/>
      <c r="AD5" s="153"/>
      <c r="AE5" s="153"/>
      <c r="BM5" s="6"/>
      <c r="BP5" s="6"/>
      <c r="BR5" s="6"/>
    </row>
    <row r="6" spans="1:84" ht="20.100000000000001" customHeight="1" x14ac:dyDescent="0.3">
      <c r="A6" s="155"/>
      <c r="B6" s="158" t="s">
        <v>7</v>
      </c>
      <c r="C6" s="158"/>
      <c r="D6" s="158"/>
      <c r="E6" s="158"/>
      <c r="F6" s="158"/>
      <c r="G6" s="158"/>
      <c r="H6" s="158"/>
      <c r="I6" s="158">
        <v>4</v>
      </c>
      <c r="J6" s="158"/>
      <c r="K6" s="158"/>
      <c r="L6" s="158"/>
      <c r="M6" s="158"/>
      <c r="N6" s="158"/>
      <c r="O6" s="158"/>
      <c r="P6" s="158"/>
      <c r="Q6" s="158"/>
      <c r="R6" s="158"/>
      <c r="S6" s="158"/>
      <c r="T6" s="158"/>
      <c r="U6" s="158"/>
      <c r="V6" s="158" t="s">
        <v>74</v>
      </c>
      <c r="W6" s="158"/>
      <c r="X6" s="158"/>
      <c r="Y6" s="158"/>
      <c r="Z6" s="158"/>
      <c r="AA6" s="158"/>
      <c r="AB6" s="158"/>
      <c r="AC6" s="153"/>
      <c r="AD6" s="153"/>
      <c r="AE6" s="153"/>
      <c r="BM6" s="6"/>
      <c r="BP6" s="6"/>
      <c r="BR6" s="6"/>
    </row>
    <row r="7" spans="1:84" ht="18.75" customHeight="1" x14ac:dyDescent="0.3">
      <c r="A7" s="156"/>
      <c r="B7" s="157" t="s">
        <v>9</v>
      </c>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3"/>
      <c r="AD7" s="153"/>
      <c r="AE7" s="153"/>
    </row>
    <row r="8" spans="1:84" ht="21" customHeight="1" x14ac:dyDescent="0.3">
      <c r="A8" s="8"/>
      <c r="B8" s="8"/>
      <c r="C8" s="8"/>
      <c r="D8" s="8"/>
      <c r="E8" s="8"/>
      <c r="F8" s="8"/>
      <c r="G8" s="8"/>
      <c r="H8" s="8"/>
      <c r="I8" s="8"/>
      <c r="J8" s="8"/>
      <c r="K8" s="8"/>
      <c r="L8" s="8"/>
      <c r="M8" s="8"/>
      <c r="N8" s="8"/>
      <c r="O8" s="8"/>
    </row>
    <row r="9" spans="1:84" ht="14.1" customHeight="1" x14ac:dyDescent="0.3">
      <c r="A9" s="159" t="s">
        <v>75</v>
      </c>
      <c r="B9" s="159" t="s">
        <v>11</v>
      </c>
      <c r="C9" s="161" t="s">
        <v>76</v>
      </c>
      <c r="D9" s="161" t="s">
        <v>77</v>
      </c>
      <c r="E9" s="161" t="s">
        <v>78</v>
      </c>
      <c r="F9" s="161" t="s">
        <v>79</v>
      </c>
      <c r="G9" s="161" t="s">
        <v>80</v>
      </c>
      <c r="H9" s="161" t="s">
        <v>81</v>
      </c>
      <c r="I9" s="161" t="s">
        <v>82</v>
      </c>
      <c r="J9" s="161" t="s">
        <v>83</v>
      </c>
      <c r="K9" s="161" t="s">
        <v>84</v>
      </c>
      <c r="L9" s="161" t="s">
        <v>85</v>
      </c>
      <c r="M9" s="174" t="s">
        <v>20</v>
      </c>
      <c r="N9" s="168" t="s">
        <v>24</v>
      </c>
      <c r="O9" s="165" t="s">
        <v>25</v>
      </c>
      <c r="P9" s="171" t="s">
        <v>23</v>
      </c>
      <c r="Q9" s="168" t="s">
        <v>26</v>
      </c>
      <c r="R9" s="165" t="s">
        <v>27</v>
      </c>
      <c r="S9" s="171" t="s">
        <v>23</v>
      </c>
      <c r="T9" s="168" t="s">
        <v>28</v>
      </c>
      <c r="U9" s="165" t="s">
        <v>29</v>
      </c>
      <c r="V9" s="146" t="s">
        <v>30</v>
      </c>
      <c r="W9" s="147"/>
      <c r="X9" s="147"/>
      <c r="Y9" s="147"/>
      <c r="Z9" s="147"/>
      <c r="AA9" s="147"/>
      <c r="AB9" s="147"/>
      <c r="AC9" s="148"/>
    </row>
    <row r="10" spans="1:84" ht="14.1" customHeight="1" x14ac:dyDescent="0.3">
      <c r="A10" s="159"/>
      <c r="B10" s="159"/>
      <c r="C10" s="161"/>
      <c r="D10" s="161"/>
      <c r="E10" s="161"/>
      <c r="F10" s="161"/>
      <c r="G10" s="161"/>
      <c r="H10" s="161"/>
      <c r="I10" s="161"/>
      <c r="J10" s="161"/>
      <c r="K10" s="161"/>
      <c r="L10" s="161"/>
      <c r="M10" s="174"/>
      <c r="N10" s="169"/>
      <c r="O10" s="166"/>
      <c r="P10" s="172"/>
      <c r="Q10" s="169"/>
      <c r="R10" s="166"/>
      <c r="S10" s="172"/>
      <c r="T10" s="169"/>
      <c r="U10" s="166"/>
      <c r="V10" s="146" t="s">
        <v>31</v>
      </c>
      <c r="W10" s="147"/>
      <c r="X10" s="148"/>
      <c r="Y10" s="146" t="s">
        <v>32</v>
      </c>
      <c r="Z10" s="147"/>
      <c r="AA10" s="148"/>
      <c r="AB10" s="149" t="s">
        <v>33</v>
      </c>
      <c r="AC10" s="151" t="s">
        <v>34</v>
      </c>
    </row>
    <row r="11" spans="1:84" ht="45" customHeight="1" x14ac:dyDescent="0.3">
      <c r="A11" s="160"/>
      <c r="B11" s="160"/>
      <c r="C11" s="162"/>
      <c r="D11" s="162"/>
      <c r="E11" s="162"/>
      <c r="F11" s="162"/>
      <c r="G11" s="162"/>
      <c r="H11" s="162"/>
      <c r="I11" s="162"/>
      <c r="J11" s="162"/>
      <c r="K11" s="162"/>
      <c r="L11" s="162"/>
      <c r="M11" s="171"/>
      <c r="N11" s="170"/>
      <c r="O11" s="167"/>
      <c r="P11" s="173"/>
      <c r="Q11" s="170"/>
      <c r="R11" s="167"/>
      <c r="S11" s="173"/>
      <c r="T11" s="170"/>
      <c r="U11" s="167"/>
      <c r="V11" s="22" t="s">
        <v>34</v>
      </c>
      <c r="W11" s="23" t="s">
        <v>35</v>
      </c>
      <c r="X11" s="22" t="s">
        <v>36</v>
      </c>
      <c r="Y11" s="22" t="s">
        <v>34</v>
      </c>
      <c r="Z11" s="23" t="s">
        <v>35</v>
      </c>
      <c r="AA11" s="22" t="s">
        <v>36</v>
      </c>
      <c r="AB11" s="150"/>
      <c r="AC11" s="152"/>
    </row>
    <row r="12" spans="1:84" ht="102.75" customHeight="1" x14ac:dyDescent="0.3">
      <c r="A12" s="132" t="s">
        <v>37</v>
      </c>
      <c r="B12" s="132" t="s">
        <v>44</v>
      </c>
      <c r="C12" s="132">
        <v>7992</v>
      </c>
      <c r="D12" s="132" t="s">
        <v>51</v>
      </c>
      <c r="E12" s="132" t="s">
        <v>51</v>
      </c>
      <c r="F12" s="132" t="s">
        <v>86</v>
      </c>
      <c r="G12" s="24">
        <v>1</v>
      </c>
      <c r="H12" s="24" t="s">
        <v>87</v>
      </c>
      <c r="I12" s="24" t="s">
        <v>88</v>
      </c>
      <c r="J12" s="24">
        <v>1</v>
      </c>
      <c r="K12" s="24" t="s">
        <v>87</v>
      </c>
      <c r="L12" s="24" t="s">
        <v>52</v>
      </c>
      <c r="M12" s="45">
        <v>1</v>
      </c>
      <c r="N12" s="35">
        <v>0.249</v>
      </c>
      <c r="O12" s="26">
        <f>N12/M12</f>
        <v>0.249</v>
      </c>
      <c r="P12" s="25"/>
      <c r="Q12" s="26"/>
      <c r="R12" s="25"/>
      <c r="S12" s="25"/>
      <c r="T12" s="27"/>
      <c r="U12" s="27"/>
      <c r="V12" s="24"/>
      <c r="W12" s="25"/>
      <c r="X12" s="28"/>
      <c r="Y12" s="24"/>
      <c r="Z12" s="24"/>
      <c r="AA12" s="24"/>
      <c r="AB12" s="25"/>
      <c r="AC12" s="25"/>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row>
    <row r="13" spans="1:84" ht="85.5" customHeight="1" x14ac:dyDescent="0.3">
      <c r="A13" s="132"/>
      <c r="B13" s="132"/>
      <c r="C13" s="132"/>
      <c r="D13" s="132"/>
      <c r="E13" s="132"/>
      <c r="F13" s="132"/>
      <c r="G13" s="24">
        <v>2</v>
      </c>
      <c r="H13" s="24" t="s">
        <v>89</v>
      </c>
      <c r="I13" s="24" t="s">
        <v>88</v>
      </c>
      <c r="J13" s="24">
        <v>6</v>
      </c>
      <c r="K13" s="24" t="s">
        <v>89</v>
      </c>
      <c r="L13" s="24" t="s">
        <v>52</v>
      </c>
      <c r="M13" s="45">
        <v>6</v>
      </c>
      <c r="N13" s="124">
        <v>1.5</v>
      </c>
      <c r="O13" s="26">
        <f t="shared" ref="O13:O26" si="0">N13/M13</f>
        <v>0.25</v>
      </c>
      <c r="P13" s="30"/>
      <c r="Q13" s="30"/>
      <c r="R13" s="25"/>
      <c r="S13" s="30"/>
      <c r="T13" s="30"/>
      <c r="U13" s="25"/>
      <c r="V13" s="30"/>
      <c r="W13" s="27"/>
      <c r="X13" s="31"/>
      <c r="Y13" s="24"/>
      <c r="Z13" s="24"/>
      <c r="AA13" s="24"/>
      <c r="AB13" s="27"/>
      <c r="AC13" s="27"/>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row>
    <row r="14" spans="1:84" ht="60.75" customHeight="1" x14ac:dyDescent="0.3">
      <c r="A14" s="132"/>
      <c r="B14" s="132"/>
      <c r="C14" s="132"/>
      <c r="D14" s="132"/>
      <c r="E14" s="132"/>
      <c r="F14" s="132"/>
      <c r="G14" s="24">
        <v>3</v>
      </c>
      <c r="H14" s="24" t="s">
        <v>90</v>
      </c>
      <c r="I14" s="24" t="s">
        <v>55</v>
      </c>
      <c r="J14" s="24">
        <v>12</v>
      </c>
      <c r="K14" s="24" t="s">
        <v>90</v>
      </c>
      <c r="L14" s="24" t="s">
        <v>52</v>
      </c>
      <c r="M14" s="45">
        <v>11</v>
      </c>
      <c r="N14" s="24">
        <v>9</v>
      </c>
      <c r="O14" s="26">
        <f t="shared" si="0"/>
        <v>0.81818181818181823</v>
      </c>
      <c r="P14" s="24"/>
      <c r="Q14" s="24"/>
      <c r="R14" s="25"/>
      <c r="S14" s="24"/>
      <c r="T14" s="24"/>
      <c r="U14" s="25"/>
      <c r="V14" s="24"/>
      <c r="W14" s="25"/>
      <c r="X14" s="32"/>
      <c r="Y14" s="24"/>
      <c r="Z14" s="24"/>
      <c r="AA14" s="24"/>
      <c r="AB14" s="25"/>
      <c r="AC14" s="25"/>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row>
    <row r="15" spans="1:84" ht="51" customHeight="1" x14ac:dyDescent="0.3">
      <c r="A15" s="132"/>
      <c r="B15" s="132"/>
      <c r="C15" s="132"/>
      <c r="D15" s="132"/>
      <c r="E15" s="132"/>
      <c r="F15" s="132"/>
      <c r="G15" s="24">
        <v>4</v>
      </c>
      <c r="H15" s="24" t="s">
        <v>91</v>
      </c>
      <c r="I15" s="24" t="s">
        <v>43</v>
      </c>
      <c r="J15" s="24">
        <v>26000</v>
      </c>
      <c r="K15" s="24" t="s">
        <v>91</v>
      </c>
      <c r="L15" s="24" t="s">
        <v>52</v>
      </c>
      <c r="M15" s="45">
        <v>7000</v>
      </c>
      <c r="N15" s="30">
        <v>794</v>
      </c>
      <c r="O15" s="26">
        <f t="shared" si="0"/>
        <v>0.11342857142857143</v>
      </c>
      <c r="P15" s="30"/>
      <c r="Q15" s="30"/>
      <c r="R15" s="25"/>
      <c r="S15" s="30"/>
      <c r="T15" s="30"/>
      <c r="U15" s="25"/>
      <c r="V15" s="30"/>
      <c r="W15" s="27"/>
      <c r="X15" s="34"/>
      <c r="Y15" s="24"/>
      <c r="Z15" s="24"/>
      <c r="AA15" s="24"/>
      <c r="AB15" s="27"/>
      <c r="AC15" s="27"/>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row>
    <row r="16" spans="1:84" ht="57.75" customHeight="1" x14ac:dyDescent="0.3">
      <c r="A16" s="132"/>
      <c r="B16" s="132"/>
      <c r="C16" s="132"/>
      <c r="D16" s="132"/>
      <c r="E16" s="132"/>
      <c r="F16" s="132"/>
      <c r="G16" s="24">
        <v>5</v>
      </c>
      <c r="H16" s="24" t="s">
        <v>92</v>
      </c>
      <c r="I16" s="24" t="s">
        <v>43</v>
      </c>
      <c r="J16" s="24">
        <v>20000</v>
      </c>
      <c r="K16" s="24" t="s">
        <v>92</v>
      </c>
      <c r="L16" s="24" t="s">
        <v>52</v>
      </c>
      <c r="M16" s="45">
        <v>6500</v>
      </c>
      <c r="N16" s="30">
        <v>1159</v>
      </c>
      <c r="O16" s="26">
        <f t="shared" si="0"/>
        <v>0.17830769230769231</v>
      </c>
      <c r="P16" s="30"/>
      <c r="Q16" s="30"/>
      <c r="R16" s="25"/>
      <c r="S16" s="30"/>
      <c r="T16" s="30"/>
      <c r="U16" s="25"/>
      <c r="V16" s="30"/>
      <c r="W16" s="27"/>
      <c r="X16" s="34"/>
      <c r="Y16" s="24"/>
      <c r="Z16" s="24"/>
      <c r="AA16" s="24"/>
      <c r="AB16" s="27"/>
      <c r="AC16" s="27"/>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row>
    <row r="17" spans="1:84" ht="55.5" customHeight="1" x14ac:dyDescent="0.3">
      <c r="A17" s="132"/>
      <c r="B17" s="132"/>
      <c r="C17" s="132"/>
      <c r="D17" s="132"/>
      <c r="E17" s="132"/>
      <c r="F17" s="132"/>
      <c r="G17" s="24">
        <v>6</v>
      </c>
      <c r="H17" s="24" t="s">
        <v>93</v>
      </c>
      <c r="I17" s="24" t="s">
        <v>88</v>
      </c>
      <c r="J17" s="24">
        <v>100</v>
      </c>
      <c r="K17" s="24" t="s">
        <v>93</v>
      </c>
      <c r="L17" s="24" t="s">
        <v>52</v>
      </c>
      <c r="M17" s="46">
        <v>1</v>
      </c>
      <c r="N17" s="25">
        <v>0.24990000000000001</v>
      </c>
      <c r="O17" s="26">
        <f t="shared" si="0"/>
        <v>0.24990000000000001</v>
      </c>
      <c r="P17" s="24"/>
      <c r="Q17" s="36"/>
      <c r="R17" s="25"/>
      <c r="S17" s="24"/>
      <c r="T17" s="24"/>
      <c r="U17" s="25"/>
      <c r="V17" s="30"/>
      <c r="W17" s="27"/>
      <c r="X17" s="34"/>
      <c r="Y17" s="24"/>
      <c r="Z17" s="24"/>
      <c r="AA17" s="24"/>
      <c r="AB17" s="27"/>
      <c r="AC17" s="27"/>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row>
    <row r="18" spans="1:84" ht="51.75" customHeight="1" x14ac:dyDescent="0.3">
      <c r="A18" s="132"/>
      <c r="B18" s="132"/>
      <c r="C18" s="132"/>
      <c r="D18" s="132"/>
      <c r="E18" s="132"/>
      <c r="F18" s="132"/>
      <c r="G18" s="24">
        <v>7</v>
      </c>
      <c r="H18" s="24" t="s">
        <v>94</v>
      </c>
      <c r="I18" s="24" t="s">
        <v>43</v>
      </c>
      <c r="J18" s="24">
        <v>1000000</v>
      </c>
      <c r="K18" s="24" t="s">
        <v>94</v>
      </c>
      <c r="L18" s="24" t="s">
        <v>52</v>
      </c>
      <c r="M18" s="47">
        <v>310000</v>
      </c>
      <c r="N18" s="47">
        <v>44032</v>
      </c>
      <c r="O18" s="26">
        <f t="shared" si="0"/>
        <v>0.14203870967741936</v>
      </c>
      <c r="P18" s="25"/>
      <c r="Q18" s="25"/>
      <c r="R18" s="25"/>
      <c r="S18" s="25"/>
      <c r="T18" s="25"/>
      <c r="U18" s="25"/>
      <c r="V18" s="30"/>
      <c r="W18" s="27"/>
      <c r="X18" s="34"/>
      <c r="Y18" s="24"/>
      <c r="Z18" s="24"/>
      <c r="AA18" s="24"/>
      <c r="AB18" s="27"/>
      <c r="AC18" s="27"/>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row>
    <row r="19" spans="1:84" ht="59.25" customHeight="1" x14ac:dyDescent="0.3">
      <c r="A19" s="132"/>
      <c r="B19" s="132"/>
      <c r="C19" s="132"/>
      <c r="D19" s="132"/>
      <c r="E19" s="132"/>
      <c r="F19" s="132"/>
      <c r="G19" s="24">
        <v>8</v>
      </c>
      <c r="H19" s="24" t="s">
        <v>95</v>
      </c>
      <c r="I19" s="24" t="s">
        <v>43</v>
      </c>
      <c r="J19" s="24">
        <v>30</v>
      </c>
      <c r="K19" s="24" t="s">
        <v>95</v>
      </c>
      <c r="L19" s="24" t="s">
        <v>52</v>
      </c>
      <c r="M19" s="45">
        <v>9</v>
      </c>
      <c r="N19" s="101">
        <v>2.214</v>
      </c>
      <c r="O19" s="26">
        <f t="shared" si="0"/>
        <v>0.246</v>
      </c>
      <c r="P19" s="36"/>
      <c r="Q19" s="24"/>
      <c r="R19" s="25"/>
      <c r="S19" s="36"/>
      <c r="T19" s="24"/>
      <c r="U19" s="25"/>
      <c r="V19" s="30"/>
      <c r="W19" s="27"/>
      <c r="X19" s="34"/>
      <c r="Y19" s="24"/>
      <c r="Z19" s="24"/>
      <c r="AA19" s="24"/>
      <c r="AB19" s="27"/>
      <c r="AC19" s="27"/>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row>
    <row r="20" spans="1:84" ht="77.25" customHeight="1" x14ac:dyDescent="0.3">
      <c r="A20" s="132"/>
      <c r="B20" s="132"/>
      <c r="C20" s="132"/>
      <c r="D20" s="132"/>
      <c r="E20" s="132"/>
      <c r="F20" s="132"/>
      <c r="G20" s="24">
        <v>9</v>
      </c>
      <c r="H20" s="24" t="s">
        <v>96</v>
      </c>
      <c r="I20" s="24" t="s">
        <v>43</v>
      </c>
      <c r="J20" s="24">
        <v>80</v>
      </c>
      <c r="K20" s="24" t="s">
        <v>96</v>
      </c>
      <c r="L20" s="24" t="s">
        <v>52</v>
      </c>
      <c r="M20" s="108">
        <v>25</v>
      </c>
      <c r="N20" s="124">
        <v>6.830000000000001</v>
      </c>
      <c r="O20" s="26">
        <f t="shared" si="0"/>
        <v>0.27320000000000005</v>
      </c>
      <c r="P20" s="120"/>
      <c r="Q20" s="30"/>
      <c r="R20" s="25"/>
      <c r="S20" s="30"/>
      <c r="T20" s="37"/>
      <c r="U20" s="25"/>
      <c r="V20" s="30"/>
      <c r="W20" s="27"/>
      <c r="X20" s="34"/>
      <c r="Y20" s="24"/>
      <c r="Z20" s="24"/>
      <c r="AA20" s="24"/>
      <c r="AB20" s="27"/>
      <c r="AC20" s="27"/>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row>
    <row r="21" spans="1:84" ht="36" customHeight="1" x14ac:dyDescent="0.3">
      <c r="A21" s="132"/>
      <c r="B21" s="132"/>
      <c r="C21" s="132"/>
      <c r="D21" s="132"/>
      <c r="E21" s="132"/>
      <c r="F21" s="132"/>
      <c r="G21" s="24">
        <v>10</v>
      </c>
      <c r="H21" s="24" t="s">
        <v>97</v>
      </c>
      <c r="I21" s="24" t="s">
        <v>55</v>
      </c>
      <c r="J21" s="24">
        <v>200000</v>
      </c>
      <c r="K21" s="24" t="s">
        <v>97</v>
      </c>
      <c r="L21" s="24" t="s">
        <v>52</v>
      </c>
      <c r="M21" s="108">
        <v>175000</v>
      </c>
      <c r="N21" s="108">
        <v>174392</v>
      </c>
      <c r="O21" s="26">
        <f t="shared" si="0"/>
        <v>0.99652571428571424</v>
      </c>
      <c r="P21" s="144"/>
      <c r="Q21" s="132"/>
      <c r="R21" s="138"/>
      <c r="S21" s="132"/>
      <c r="T21" s="134"/>
      <c r="U21" s="138"/>
      <c r="V21" s="140"/>
      <c r="W21" s="136"/>
      <c r="X21" s="142"/>
      <c r="Y21" s="134"/>
      <c r="Z21" s="134"/>
      <c r="AA21" s="134"/>
      <c r="AB21" s="136"/>
      <c r="AC21" s="136"/>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row>
    <row r="22" spans="1:84" ht="56.25" customHeight="1" x14ac:dyDescent="0.3">
      <c r="A22" s="132"/>
      <c r="B22" s="132"/>
      <c r="C22" s="132"/>
      <c r="D22" s="132"/>
      <c r="E22" s="132"/>
      <c r="F22" s="132"/>
      <c r="G22" s="24">
        <v>11</v>
      </c>
      <c r="H22" s="24" t="s">
        <v>98</v>
      </c>
      <c r="I22" s="24" t="s">
        <v>55</v>
      </c>
      <c r="J22" s="24">
        <v>300000</v>
      </c>
      <c r="K22" s="24" t="s">
        <v>98</v>
      </c>
      <c r="L22" s="24" t="s">
        <v>52</v>
      </c>
      <c r="M22" s="108">
        <v>300000</v>
      </c>
      <c r="N22" s="126">
        <v>69987</v>
      </c>
      <c r="O22" s="127">
        <f t="shared" si="0"/>
        <v>0.23329</v>
      </c>
      <c r="P22" s="145"/>
      <c r="Q22" s="132"/>
      <c r="R22" s="139"/>
      <c r="S22" s="132"/>
      <c r="T22" s="135"/>
      <c r="U22" s="139"/>
      <c r="V22" s="141"/>
      <c r="W22" s="137"/>
      <c r="X22" s="143"/>
      <c r="Y22" s="135"/>
      <c r="Z22" s="135"/>
      <c r="AA22" s="135"/>
      <c r="AB22" s="137"/>
      <c r="AC22" s="137"/>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row>
    <row r="23" spans="1:84" ht="47.25" customHeight="1" x14ac:dyDescent="0.3">
      <c r="A23" s="132"/>
      <c r="B23" s="132"/>
      <c r="C23" s="132"/>
      <c r="D23" s="132"/>
      <c r="E23" s="132"/>
      <c r="F23" s="132"/>
      <c r="G23" s="24">
        <v>12</v>
      </c>
      <c r="H23" s="24" t="s">
        <v>99</v>
      </c>
      <c r="I23" s="24" t="s">
        <v>55</v>
      </c>
      <c r="J23" s="24">
        <v>190000</v>
      </c>
      <c r="K23" s="24" t="s">
        <v>99</v>
      </c>
      <c r="L23" s="24" t="s">
        <v>52</v>
      </c>
      <c r="M23" s="108">
        <v>190000</v>
      </c>
      <c r="N23" s="128">
        <v>6579</v>
      </c>
      <c r="O23" s="127">
        <f t="shared" si="0"/>
        <v>3.4626315789473686E-2</v>
      </c>
    </row>
    <row r="24" spans="1:84" ht="27.6" x14ac:dyDescent="0.3">
      <c r="A24" s="132"/>
      <c r="B24" s="132"/>
      <c r="C24" s="132"/>
      <c r="D24" s="132"/>
      <c r="E24" s="132"/>
      <c r="F24" s="132"/>
      <c r="G24" s="24">
        <v>13</v>
      </c>
      <c r="H24" s="24" t="s">
        <v>100</v>
      </c>
      <c r="I24" s="24" t="s">
        <v>88</v>
      </c>
      <c r="J24" s="24">
        <v>10000</v>
      </c>
      <c r="K24" s="24" t="s">
        <v>100</v>
      </c>
      <c r="L24" s="24" t="s">
        <v>52</v>
      </c>
      <c r="M24" s="108">
        <v>10000</v>
      </c>
      <c r="N24" s="125">
        <v>6859</v>
      </c>
      <c r="O24" s="26">
        <f t="shared" si="0"/>
        <v>0.68589999999999995</v>
      </c>
    </row>
    <row r="25" spans="1:84" ht="41.25" customHeight="1" x14ac:dyDescent="0.3">
      <c r="A25" s="132"/>
      <c r="B25" s="132"/>
      <c r="C25" s="132"/>
      <c r="D25" s="132"/>
      <c r="E25" s="132"/>
      <c r="F25" s="132"/>
      <c r="G25" s="24">
        <v>14</v>
      </c>
      <c r="H25" s="24" t="s">
        <v>101</v>
      </c>
      <c r="I25" s="24" t="s">
        <v>55</v>
      </c>
      <c r="J25" s="24">
        <v>50</v>
      </c>
      <c r="K25" s="24" t="s">
        <v>101</v>
      </c>
      <c r="L25" s="24" t="s">
        <v>52</v>
      </c>
      <c r="M25" s="108">
        <v>35</v>
      </c>
      <c r="N25" s="129">
        <v>22.5</v>
      </c>
      <c r="O25" s="117">
        <f t="shared" si="0"/>
        <v>0.6428571428571429</v>
      </c>
    </row>
    <row r="26" spans="1:84" ht="48.75" customHeight="1" x14ac:dyDescent="0.3">
      <c r="A26" s="132"/>
      <c r="B26" s="132"/>
      <c r="C26" s="132"/>
      <c r="D26" s="132"/>
      <c r="E26" s="132"/>
      <c r="F26" s="132"/>
      <c r="G26" s="24">
        <v>15</v>
      </c>
      <c r="H26" s="24" t="s">
        <v>102</v>
      </c>
      <c r="I26" s="24" t="s">
        <v>88</v>
      </c>
      <c r="J26" s="24">
        <v>100</v>
      </c>
      <c r="K26" s="24" t="s">
        <v>102</v>
      </c>
      <c r="L26" s="24" t="s">
        <v>52</v>
      </c>
      <c r="M26" s="108">
        <v>100</v>
      </c>
      <c r="N26" s="121">
        <v>24.999000000000002</v>
      </c>
      <c r="O26" s="122">
        <f t="shared" si="0"/>
        <v>0.24999000000000002</v>
      </c>
    </row>
    <row r="27" spans="1:84" ht="82.5" customHeight="1" x14ac:dyDescent="0.3">
      <c r="A27" s="132"/>
      <c r="B27" s="132" t="s">
        <v>44</v>
      </c>
      <c r="C27" s="132">
        <v>8018</v>
      </c>
      <c r="D27" s="132" t="s">
        <v>64</v>
      </c>
      <c r="E27" s="132" t="s">
        <v>64</v>
      </c>
      <c r="F27" s="132" t="s">
        <v>86</v>
      </c>
      <c r="G27" s="24">
        <v>1</v>
      </c>
      <c r="H27" s="24" t="s">
        <v>103</v>
      </c>
      <c r="I27" s="24" t="s">
        <v>43</v>
      </c>
      <c r="J27" s="24">
        <v>20000</v>
      </c>
      <c r="K27" s="24" t="s">
        <v>103</v>
      </c>
      <c r="L27" s="24" t="s">
        <v>52</v>
      </c>
      <c r="M27" s="113">
        <v>6000</v>
      </c>
      <c r="N27" s="112">
        <v>719</v>
      </c>
      <c r="O27" s="104">
        <f>N27/M27</f>
        <v>0.11983333333333333</v>
      </c>
    </row>
    <row r="28" spans="1:84" ht="41.4" x14ac:dyDescent="0.3">
      <c r="A28" s="132"/>
      <c r="B28" s="132"/>
      <c r="C28" s="132"/>
      <c r="D28" s="132"/>
      <c r="E28" s="132"/>
      <c r="F28" s="132"/>
      <c r="G28" s="24">
        <v>2</v>
      </c>
      <c r="H28" s="24" t="s">
        <v>104</v>
      </c>
      <c r="I28" s="24" t="s">
        <v>43</v>
      </c>
      <c r="J28" s="24">
        <v>25000</v>
      </c>
      <c r="K28" s="24" t="s">
        <v>104</v>
      </c>
      <c r="L28" s="24" t="s">
        <v>52</v>
      </c>
      <c r="M28" s="113">
        <v>8000</v>
      </c>
      <c r="N28" s="113">
        <v>1655</v>
      </c>
      <c r="O28" s="104">
        <f t="shared" ref="O28:O37" si="1">N28/M28</f>
        <v>0.206875</v>
      </c>
    </row>
    <row r="29" spans="1:84" ht="74.25" customHeight="1" x14ac:dyDescent="0.3">
      <c r="A29" s="132"/>
      <c r="B29" s="132"/>
      <c r="C29" s="132"/>
      <c r="D29" s="132"/>
      <c r="E29" s="132"/>
      <c r="F29" s="132"/>
      <c r="G29" s="24">
        <v>3</v>
      </c>
      <c r="H29" s="24" t="s">
        <v>105</v>
      </c>
      <c r="I29" s="24" t="s">
        <v>43</v>
      </c>
      <c r="J29" s="24">
        <v>15000</v>
      </c>
      <c r="K29" s="24" t="s">
        <v>105</v>
      </c>
      <c r="L29" s="24" t="s">
        <v>52</v>
      </c>
      <c r="M29" s="113">
        <v>4500</v>
      </c>
      <c r="N29" s="109">
        <v>779</v>
      </c>
      <c r="O29" s="104">
        <f t="shared" si="1"/>
        <v>0.1731111111111111</v>
      </c>
    </row>
    <row r="30" spans="1:84" ht="55.2" x14ac:dyDescent="0.3">
      <c r="A30" s="132"/>
      <c r="B30" s="132"/>
      <c r="C30" s="132"/>
      <c r="D30" s="132"/>
      <c r="E30" s="132"/>
      <c r="F30" s="132"/>
      <c r="G30" s="24">
        <v>4</v>
      </c>
      <c r="H30" s="24" t="s">
        <v>106</v>
      </c>
      <c r="I30" s="24" t="s">
        <v>88</v>
      </c>
      <c r="J30" s="24">
        <v>1</v>
      </c>
      <c r="K30" s="24" t="s">
        <v>106</v>
      </c>
      <c r="L30" s="24" t="s">
        <v>52</v>
      </c>
      <c r="M30" s="53">
        <v>1</v>
      </c>
      <c r="N30" s="130">
        <v>0.1802</v>
      </c>
      <c r="O30" s="104">
        <f t="shared" si="1"/>
        <v>0.1802</v>
      </c>
    </row>
    <row r="31" spans="1:84" ht="55.2" x14ac:dyDescent="0.3">
      <c r="A31" s="132"/>
      <c r="B31" s="132"/>
      <c r="C31" s="132"/>
      <c r="D31" s="132"/>
      <c r="E31" s="132"/>
      <c r="F31" s="132"/>
      <c r="G31" s="24">
        <v>5</v>
      </c>
      <c r="H31" s="24" t="s">
        <v>107</v>
      </c>
      <c r="I31" s="24" t="s">
        <v>88</v>
      </c>
      <c r="J31" s="24">
        <v>19</v>
      </c>
      <c r="K31" s="24" t="s">
        <v>107</v>
      </c>
      <c r="L31" s="24" t="s">
        <v>52</v>
      </c>
      <c r="M31" s="53">
        <v>19</v>
      </c>
      <c r="N31" s="109">
        <v>4.5599999999999996</v>
      </c>
      <c r="O31" s="104">
        <f t="shared" si="1"/>
        <v>0.24</v>
      </c>
    </row>
    <row r="32" spans="1:84" ht="41.4" x14ac:dyDescent="0.3">
      <c r="A32" s="132"/>
      <c r="B32" s="132"/>
      <c r="C32" s="132"/>
      <c r="D32" s="132"/>
      <c r="E32" s="132"/>
      <c r="F32" s="132"/>
      <c r="G32" s="24">
        <v>6</v>
      </c>
      <c r="H32" s="24" t="s">
        <v>108</v>
      </c>
      <c r="I32" s="24" t="s">
        <v>55</v>
      </c>
      <c r="J32" s="24">
        <v>100</v>
      </c>
      <c r="K32" s="24" t="s">
        <v>108</v>
      </c>
      <c r="L32" s="24" t="s">
        <v>52</v>
      </c>
      <c r="M32" s="53">
        <v>50</v>
      </c>
      <c r="N32" s="109">
        <v>33.6</v>
      </c>
      <c r="O32" s="104">
        <f t="shared" si="1"/>
        <v>0.67200000000000004</v>
      </c>
    </row>
    <row r="33" spans="1:15" ht="27.6" x14ac:dyDescent="0.3">
      <c r="A33" s="132"/>
      <c r="B33" s="132"/>
      <c r="C33" s="132"/>
      <c r="D33" s="132"/>
      <c r="E33" s="132"/>
      <c r="F33" s="132"/>
      <c r="G33" s="24">
        <v>7</v>
      </c>
      <c r="H33" s="24" t="s">
        <v>109</v>
      </c>
      <c r="I33" s="24" t="s">
        <v>43</v>
      </c>
      <c r="J33" s="24">
        <v>20</v>
      </c>
      <c r="K33" s="24" t="s">
        <v>109</v>
      </c>
      <c r="L33" s="24" t="s">
        <v>52</v>
      </c>
      <c r="M33" s="53">
        <v>3</v>
      </c>
      <c r="N33" s="109">
        <v>0</v>
      </c>
      <c r="O33" s="104">
        <f t="shared" si="1"/>
        <v>0</v>
      </c>
    </row>
    <row r="34" spans="1:15" ht="41.4" x14ac:dyDescent="0.3">
      <c r="A34" s="132"/>
      <c r="B34" s="132"/>
      <c r="C34" s="132"/>
      <c r="D34" s="132"/>
      <c r="E34" s="132"/>
      <c r="F34" s="132"/>
      <c r="G34" s="24">
        <v>8</v>
      </c>
      <c r="H34" s="24" t="s">
        <v>110</v>
      </c>
      <c r="I34" s="24" t="s">
        <v>43</v>
      </c>
      <c r="J34" s="24">
        <v>4</v>
      </c>
      <c r="K34" s="24" t="s">
        <v>110</v>
      </c>
      <c r="L34" s="24" t="s">
        <v>52</v>
      </c>
      <c r="M34" s="53">
        <v>1</v>
      </c>
      <c r="N34" s="109">
        <v>0</v>
      </c>
      <c r="O34" s="104">
        <f>N34/M34</f>
        <v>0</v>
      </c>
    </row>
    <row r="35" spans="1:15" ht="41.4" x14ac:dyDescent="0.3">
      <c r="A35" s="132"/>
      <c r="B35" s="132"/>
      <c r="C35" s="132"/>
      <c r="D35" s="132"/>
      <c r="E35" s="132"/>
      <c r="F35" s="132"/>
      <c r="G35" s="24">
        <v>9</v>
      </c>
      <c r="H35" s="24" t="s">
        <v>111</v>
      </c>
      <c r="I35" s="24" t="s">
        <v>88</v>
      </c>
      <c r="J35" s="24">
        <v>100</v>
      </c>
      <c r="K35" s="24" t="s">
        <v>111</v>
      </c>
      <c r="L35" s="24" t="s">
        <v>52</v>
      </c>
      <c r="M35" s="111">
        <v>1</v>
      </c>
      <c r="N35" s="131">
        <v>0.2</v>
      </c>
      <c r="O35" s="104">
        <f t="shared" si="1"/>
        <v>0.2</v>
      </c>
    </row>
    <row r="36" spans="1:15" ht="69" x14ac:dyDescent="0.3">
      <c r="A36" s="132"/>
      <c r="B36" s="132"/>
      <c r="C36" s="132"/>
      <c r="D36" s="132"/>
      <c r="E36" s="132"/>
      <c r="F36" s="132"/>
      <c r="G36" s="24">
        <v>10</v>
      </c>
      <c r="H36" s="24" t="s">
        <v>112</v>
      </c>
      <c r="I36" s="24" t="s">
        <v>88</v>
      </c>
      <c r="J36" s="24">
        <v>1</v>
      </c>
      <c r="K36" s="24" t="s">
        <v>112</v>
      </c>
      <c r="L36" s="24" t="s">
        <v>52</v>
      </c>
      <c r="M36" s="53">
        <v>1</v>
      </c>
      <c r="N36" s="109">
        <v>0.2</v>
      </c>
      <c r="O36" s="104">
        <f t="shared" si="1"/>
        <v>0.2</v>
      </c>
    </row>
    <row r="37" spans="1:15" ht="27.6" x14ac:dyDescent="0.3">
      <c r="A37" s="132"/>
      <c r="B37" s="132"/>
      <c r="C37" s="132"/>
      <c r="D37" s="132"/>
      <c r="E37" s="132"/>
      <c r="F37" s="132"/>
      <c r="G37" s="24">
        <v>11</v>
      </c>
      <c r="H37" s="24" t="s">
        <v>113</v>
      </c>
      <c r="I37" s="24" t="s">
        <v>55</v>
      </c>
      <c r="J37" s="24">
        <v>100</v>
      </c>
      <c r="K37" s="24" t="s">
        <v>113</v>
      </c>
      <c r="L37" s="24" t="s">
        <v>52</v>
      </c>
      <c r="M37" s="53">
        <v>70</v>
      </c>
      <c r="N37" s="109">
        <v>47.7</v>
      </c>
      <c r="O37" s="104">
        <f t="shared" si="1"/>
        <v>0.68142857142857149</v>
      </c>
    </row>
    <row r="38" spans="1:15" ht="27.6" x14ac:dyDescent="0.3">
      <c r="A38" s="132"/>
      <c r="B38" s="132" t="s">
        <v>67</v>
      </c>
      <c r="C38" s="132">
        <v>8073</v>
      </c>
      <c r="D38" s="132" t="s">
        <v>68</v>
      </c>
      <c r="E38" s="132" t="s">
        <v>68</v>
      </c>
      <c r="F38" s="132" t="s">
        <v>114</v>
      </c>
      <c r="G38" s="24">
        <v>1</v>
      </c>
      <c r="H38" s="24" t="s">
        <v>115</v>
      </c>
      <c r="I38" s="24" t="s">
        <v>43</v>
      </c>
      <c r="J38" s="24">
        <v>5</v>
      </c>
      <c r="K38" s="24" t="s">
        <v>115</v>
      </c>
      <c r="L38" s="24" t="s">
        <v>116</v>
      </c>
      <c r="M38" s="53">
        <v>1</v>
      </c>
      <c r="N38" s="112">
        <v>0.28000000000000003</v>
      </c>
      <c r="O38" s="110">
        <f>N38/M38</f>
        <v>0.28000000000000003</v>
      </c>
    </row>
    <row r="39" spans="1:15" ht="41.4" x14ac:dyDescent="0.3">
      <c r="A39" s="132"/>
      <c r="B39" s="132"/>
      <c r="C39" s="132"/>
      <c r="D39" s="132"/>
      <c r="E39" s="132"/>
      <c r="F39" s="132"/>
      <c r="G39" s="24">
        <v>2</v>
      </c>
      <c r="H39" s="24" t="s">
        <v>117</v>
      </c>
      <c r="I39" s="24" t="s">
        <v>43</v>
      </c>
      <c r="J39" s="24">
        <v>5</v>
      </c>
      <c r="K39" s="24" t="s">
        <v>117</v>
      </c>
      <c r="L39" s="24" t="s">
        <v>116</v>
      </c>
      <c r="M39" s="53">
        <v>1</v>
      </c>
      <c r="N39" s="109">
        <v>0.26</v>
      </c>
      <c r="O39" s="104">
        <f t="shared" ref="O39:O40" si="2">N39/M39</f>
        <v>0.26</v>
      </c>
    </row>
    <row r="40" spans="1:15" ht="27.6" x14ac:dyDescent="0.3">
      <c r="A40" s="132"/>
      <c r="B40" s="132"/>
      <c r="C40" s="132"/>
      <c r="D40" s="132"/>
      <c r="E40" s="132"/>
      <c r="F40" s="132"/>
      <c r="G40" s="24">
        <v>3</v>
      </c>
      <c r="H40" s="24" t="s">
        <v>118</v>
      </c>
      <c r="I40" s="24" t="s">
        <v>43</v>
      </c>
      <c r="J40" s="24">
        <v>1</v>
      </c>
      <c r="K40" s="24" t="s">
        <v>118</v>
      </c>
      <c r="L40" s="24" t="s">
        <v>116</v>
      </c>
      <c r="M40" s="111">
        <v>0.3</v>
      </c>
      <c r="N40" s="131">
        <v>0.12</v>
      </c>
      <c r="O40" s="104">
        <f t="shared" si="2"/>
        <v>0.4</v>
      </c>
    </row>
    <row r="41" spans="1:15" ht="27.6" x14ac:dyDescent="0.3">
      <c r="A41" s="132"/>
      <c r="B41" s="132"/>
      <c r="C41" s="132">
        <v>8087</v>
      </c>
      <c r="D41" s="132" t="s">
        <v>72</v>
      </c>
      <c r="E41" s="132" t="s">
        <v>72</v>
      </c>
      <c r="F41" s="132" t="s">
        <v>114</v>
      </c>
      <c r="G41" s="24">
        <v>1</v>
      </c>
      <c r="H41" s="24" t="s">
        <v>119</v>
      </c>
      <c r="I41" s="24" t="s">
        <v>43</v>
      </c>
      <c r="J41" s="24">
        <v>21</v>
      </c>
      <c r="K41" s="24" t="s">
        <v>119</v>
      </c>
      <c r="L41" s="24" t="s">
        <v>116</v>
      </c>
      <c r="M41" s="108">
        <v>6</v>
      </c>
      <c r="N41" s="112">
        <v>1.68</v>
      </c>
      <c r="O41" s="110">
        <f>N41/M41</f>
        <v>0.27999999999999997</v>
      </c>
    </row>
    <row r="42" spans="1:15" ht="41.4" x14ac:dyDescent="0.3">
      <c r="A42" s="132"/>
      <c r="B42" s="132"/>
      <c r="C42" s="132"/>
      <c r="D42" s="132"/>
      <c r="E42" s="132"/>
      <c r="F42" s="132"/>
      <c r="G42" s="24">
        <v>2</v>
      </c>
      <c r="H42" s="24" t="s">
        <v>120</v>
      </c>
      <c r="I42" s="24" t="s">
        <v>43</v>
      </c>
      <c r="J42" s="24">
        <v>21</v>
      </c>
      <c r="K42" s="24" t="s">
        <v>120</v>
      </c>
      <c r="L42" s="24" t="s">
        <v>116</v>
      </c>
      <c r="M42" s="108">
        <v>6</v>
      </c>
      <c r="N42" s="109">
        <v>1.68</v>
      </c>
      <c r="O42" s="104">
        <f t="shared" ref="O42:O48" si="3">N42/M42</f>
        <v>0.27999999999999997</v>
      </c>
    </row>
    <row r="43" spans="1:15" ht="27.6" x14ac:dyDescent="0.3">
      <c r="A43" s="132"/>
      <c r="B43" s="132"/>
      <c r="C43" s="132"/>
      <c r="D43" s="132"/>
      <c r="E43" s="132"/>
      <c r="F43" s="132"/>
      <c r="G43" s="24">
        <v>3</v>
      </c>
      <c r="H43" s="24" t="s">
        <v>121</v>
      </c>
      <c r="I43" s="48" t="s">
        <v>43</v>
      </c>
      <c r="J43" s="48">
        <v>21</v>
      </c>
      <c r="K43" s="24" t="s">
        <v>121</v>
      </c>
      <c r="L43" s="24" t="s">
        <v>116</v>
      </c>
      <c r="M43" s="108">
        <v>6</v>
      </c>
      <c r="N43" s="109">
        <v>1.68</v>
      </c>
      <c r="O43" s="104">
        <f t="shared" si="3"/>
        <v>0.27999999999999997</v>
      </c>
    </row>
    <row r="44" spans="1:15" ht="27.6" x14ac:dyDescent="0.3">
      <c r="A44" s="132"/>
      <c r="B44" s="132"/>
      <c r="C44" s="132"/>
      <c r="D44" s="132"/>
      <c r="E44" s="132"/>
      <c r="F44" s="132"/>
      <c r="G44" s="24">
        <v>4</v>
      </c>
      <c r="H44" s="24" t="s">
        <v>122</v>
      </c>
      <c r="I44" s="48" t="s">
        <v>43</v>
      </c>
      <c r="J44" s="48">
        <v>47</v>
      </c>
      <c r="K44" s="24" t="s">
        <v>122</v>
      </c>
      <c r="L44" s="24" t="s">
        <v>116</v>
      </c>
      <c r="M44" s="108">
        <v>12</v>
      </c>
      <c r="N44" s="109">
        <v>3.36</v>
      </c>
      <c r="O44" s="104">
        <f>N44/M44</f>
        <v>0.27999999999999997</v>
      </c>
    </row>
    <row r="45" spans="1:15" ht="41.4" x14ac:dyDescent="0.3">
      <c r="A45" s="132"/>
      <c r="B45" s="132"/>
      <c r="C45" s="132"/>
      <c r="D45" s="132"/>
      <c r="E45" s="132"/>
      <c r="F45" s="132"/>
      <c r="G45" s="24">
        <v>5</v>
      </c>
      <c r="H45" s="24" t="s">
        <v>123</v>
      </c>
      <c r="I45" s="48" t="s">
        <v>43</v>
      </c>
      <c r="J45" s="48">
        <v>3</v>
      </c>
      <c r="K45" s="24" t="s">
        <v>123</v>
      </c>
      <c r="L45" s="24" t="s">
        <v>116</v>
      </c>
      <c r="M45" s="108">
        <v>1</v>
      </c>
      <c r="N45" s="109">
        <v>0.28000000000000003</v>
      </c>
      <c r="O45" s="104">
        <f t="shared" si="3"/>
        <v>0.28000000000000003</v>
      </c>
    </row>
    <row r="46" spans="1:15" ht="27.6" x14ac:dyDescent="0.3">
      <c r="A46" s="132"/>
      <c r="B46" s="132"/>
      <c r="C46" s="132"/>
      <c r="D46" s="132"/>
      <c r="E46" s="132"/>
      <c r="F46" s="132"/>
      <c r="G46" s="24">
        <v>6</v>
      </c>
      <c r="H46" s="24" t="s">
        <v>124</v>
      </c>
      <c r="I46" s="48" t="s">
        <v>43</v>
      </c>
      <c r="J46" s="48">
        <v>21</v>
      </c>
      <c r="K46" s="24" t="s">
        <v>124</v>
      </c>
      <c r="L46" s="24" t="s">
        <v>116</v>
      </c>
      <c r="M46" s="108">
        <v>6</v>
      </c>
      <c r="N46" s="109">
        <v>1.68</v>
      </c>
      <c r="O46" s="104">
        <f t="shared" si="3"/>
        <v>0.27999999999999997</v>
      </c>
    </row>
    <row r="47" spans="1:15" ht="27.6" x14ac:dyDescent="0.3">
      <c r="A47" s="132"/>
      <c r="B47" s="132"/>
      <c r="C47" s="132"/>
      <c r="D47" s="132"/>
      <c r="E47" s="132"/>
      <c r="F47" s="132"/>
      <c r="G47" s="24">
        <v>7</v>
      </c>
      <c r="H47" s="24" t="s">
        <v>125</v>
      </c>
      <c r="I47" s="48" t="s">
        <v>43</v>
      </c>
      <c r="J47" s="48">
        <v>24</v>
      </c>
      <c r="K47" s="24" t="s">
        <v>125</v>
      </c>
      <c r="L47" s="24" t="s">
        <v>116</v>
      </c>
      <c r="M47" s="108">
        <v>6</v>
      </c>
      <c r="N47" s="109">
        <v>1.68</v>
      </c>
      <c r="O47" s="104">
        <f>N47/M47</f>
        <v>0.27999999999999997</v>
      </c>
    </row>
    <row r="48" spans="1:15" ht="41.4" x14ac:dyDescent="0.3">
      <c r="A48" s="132"/>
      <c r="B48" s="132"/>
      <c r="C48" s="132"/>
      <c r="D48" s="132"/>
      <c r="E48" s="132"/>
      <c r="F48" s="132"/>
      <c r="G48" s="24">
        <v>8</v>
      </c>
      <c r="H48" s="24" t="s">
        <v>126</v>
      </c>
      <c r="I48" s="48" t="s">
        <v>43</v>
      </c>
      <c r="J48" s="48">
        <v>5</v>
      </c>
      <c r="K48" s="24" t="s">
        <v>126</v>
      </c>
      <c r="L48" s="24" t="s">
        <v>116</v>
      </c>
      <c r="M48" s="108">
        <v>1</v>
      </c>
      <c r="N48" s="109">
        <v>0.16</v>
      </c>
      <c r="O48" s="104">
        <f t="shared" si="3"/>
        <v>0.16</v>
      </c>
    </row>
    <row r="49" spans="1:15" ht="27.6" x14ac:dyDescent="0.3">
      <c r="A49" s="132"/>
      <c r="B49" s="132" t="s">
        <v>44</v>
      </c>
      <c r="C49" s="133">
        <v>8096</v>
      </c>
      <c r="D49" s="132" t="s">
        <v>45</v>
      </c>
      <c r="E49" s="132" t="s">
        <v>45</v>
      </c>
      <c r="F49" s="132" t="s">
        <v>86</v>
      </c>
      <c r="G49" s="48">
        <v>1</v>
      </c>
      <c r="H49" s="24" t="s">
        <v>127</v>
      </c>
      <c r="I49" s="48" t="s">
        <v>43</v>
      </c>
      <c r="J49" s="48">
        <v>300</v>
      </c>
      <c r="K49" s="24" t="s">
        <v>127</v>
      </c>
      <c r="L49" s="24" t="s">
        <v>128</v>
      </c>
      <c r="M49" s="49">
        <v>93</v>
      </c>
      <c r="N49" s="50">
        <v>0</v>
      </c>
      <c r="O49" s="110">
        <f>N49/M49</f>
        <v>0</v>
      </c>
    </row>
    <row r="50" spans="1:15" ht="27.6" x14ac:dyDescent="0.3">
      <c r="A50" s="132"/>
      <c r="B50" s="132"/>
      <c r="C50" s="133"/>
      <c r="D50" s="132"/>
      <c r="E50" s="132"/>
      <c r="F50" s="132"/>
      <c r="G50" s="48">
        <v>2</v>
      </c>
      <c r="H50" s="24" t="s">
        <v>129</v>
      </c>
      <c r="I50" s="48" t="s">
        <v>43</v>
      </c>
      <c r="J50" s="48">
        <v>34</v>
      </c>
      <c r="K50" s="24" t="s">
        <v>129</v>
      </c>
      <c r="L50" s="24" t="s">
        <v>128</v>
      </c>
      <c r="M50" s="50">
        <v>10</v>
      </c>
      <c r="N50" s="49">
        <v>0</v>
      </c>
      <c r="O50" s="104">
        <f t="shared" ref="O50:O54" si="4">N50/M50</f>
        <v>0</v>
      </c>
    </row>
    <row r="51" spans="1:15" ht="27.6" x14ac:dyDescent="0.3">
      <c r="A51" s="132"/>
      <c r="B51" s="132"/>
      <c r="C51" s="133"/>
      <c r="D51" s="132"/>
      <c r="E51" s="132"/>
      <c r="F51" s="132"/>
      <c r="G51" s="48">
        <v>3</v>
      </c>
      <c r="H51" s="24" t="s">
        <v>130</v>
      </c>
      <c r="I51" s="48" t="s">
        <v>43</v>
      </c>
      <c r="J51" s="48">
        <v>650000</v>
      </c>
      <c r="K51" s="24" t="s">
        <v>130</v>
      </c>
      <c r="L51" s="24" t="s">
        <v>128</v>
      </c>
      <c r="M51" s="51">
        <v>210000</v>
      </c>
      <c r="N51" s="49">
        <v>39240</v>
      </c>
      <c r="O51" s="104">
        <f t="shared" si="4"/>
        <v>0.18685714285714286</v>
      </c>
    </row>
    <row r="52" spans="1:15" ht="27.6" x14ac:dyDescent="0.3">
      <c r="A52" s="132"/>
      <c r="B52" s="132"/>
      <c r="C52" s="133"/>
      <c r="D52" s="132"/>
      <c r="E52" s="132"/>
      <c r="F52" s="132"/>
      <c r="G52" s="48">
        <v>4</v>
      </c>
      <c r="H52" s="24" t="s">
        <v>131</v>
      </c>
      <c r="I52" s="48" t="s">
        <v>43</v>
      </c>
      <c r="J52" s="48">
        <v>800</v>
      </c>
      <c r="K52" s="24" t="s">
        <v>131</v>
      </c>
      <c r="L52" s="24" t="s">
        <v>128</v>
      </c>
      <c r="M52" s="50">
        <v>240</v>
      </c>
      <c r="N52" s="49">
        <v>46</v>
      </c>
      <c r="O52" s="104">
        <f t="shared" si="4"/>
        <v>0.19166666666666668</v>
      </c>
    </row>
    <row r="53" spans="1:15" ht="27.6" x14ac:dyDescent="0.3">
      <c r="A53" s="132"/>
      <c r="B53" s="132"/>
      <c r="C53" s="133"/>
      <c r="D53" s="132"/>
      <c r="E53" s="132"/>
      <c r="F53" s="132"/>
      <c r="G53" s="48">
        <v>5</v>
      </c>
      <c r="H53" s="24" t="s">
        <v>132</v>
      </c>
      <c r="I53" s="48" t="s">
        <v>43</v>
      </c>
      <c r="J53" s="48">
        <v>40</v>
      </c>
      <c r="K53" s="24" t="s">
        <v>132</v>
      </c>
      <c r="L53" s="24" t="s">
        <v>128</v>
      </c>
      <c r="M53" s="50">
        <v>12</v>
      </c>
      <c r="N53" s="49">
        <v>3</v>
      </c>
      <c r="O53" s="104">
        <f t="shared" si="4"/>
        <v>0.25</v>
      </c>
    </row>
    <row r="54" spans="1:15" ht="27.6" x14ac:dyDescent="0.3">
      <c r="A54" s="132"/>
      <c r="B54" s="132"/>
      <c r="C54" s="133"/>
      <c r="D54" s="132"/>
      <c r="E54" s="132"/>
      <c r="F54" s="132"/>
      <c r="G54" s="48">
        <v>6</v>
      </c>
      <c r="H54" s="24" t="s">
        <v>133</v>
      </c>
      <c r="I54" s="48" t="s">
        <v>43</v>
      </c>
      <c r="J54" s="48">
        <v>20</v>
      </c>
      <c r="K54" s="24" t="s">
        <v>133</v>
      </c>
      <c r="L54" s="24" t="s">
        <v>128</v>
      </c>
      <c r="M54" s="52">
        <v>6</v>
      </c>
      <c r="N54" s="49">
        <v>0</v>
      </c>
      <c r="O54" s="104">
        <f t="shared" si="4"/>
        <v>0</v>
      </c>
    </row>
    <row r="55" spans="1:15" ht="82.8" x14ac:dyDescent="0.3">
      <c r="A55" s="132"/>
      <c r="B55" s="132"/>
      <c r="C55" s="133"/>
      <c r="D55" s="132"/>
      <c r="E55" s="132"/>
      <c r="F55" s="132"/>
      <c r="G55" s="48">
        <v>7</v>
      </c>
      <c r="H55" s="24" t="s">
        <v>134</v>
      </c>
      <c r="I55" s="48" t="s">
        <v>43</v>
      </c>
      <c r="J55" s="48">
        <v>41</v>
      </c>
      <c r="K55" s="24" t="s">
        <v>134</v>
      </c>
      <c r="L55" s="53" t="s">
        <v>128</v>
      </c>
      <c r="M55" s="54">
        <v>12</v>
      </c>
      <c r="N55" s="49">
        <v>3</v>
      </c>
      <c r="O55" s="104">
        <f>N55/M55</f>
        <v>0.25</v>
      </c>
    </row>
    <row r="56" spans="1:15" ht="41.4" x14ac:dyDescent="0.3">
      <c r="A56" s="132"/>
      <c r="B56" s="132" t="s">
        <v>38</v>
      </c>
      <c r="C56" s="133">
        <v>8100</v>
      </c>
      <c r="D56" s="132" t="s">
        <v>39</v>
      </c>
      <c r="E56" s="132" t="s">
        <v>39</v>
      </c>
      <c r="F56" s="132" t="s">
        <v>86</v>
      </c>
      <c r="G56" s="48">
        <v>1</v>
      </c>
      <c r="H56" s="24" t="s">
        <v>135</v>
      </c>
      <c r="I56" s="48" t="s">
        <v>88</v>
      </c>
      <c r="J56" s="48">
        <v>100</v>
      </c>
      <c r="K56" s="24" t="s">
        <v>135</v>
      </c>
      <c r="L56" s="53" t="s">
        <v>40</v>
      </c>
      <c r="M56" s="54">
        <v>100</v>
      </c>
      <c r="N56" s="105">
        <v>41.7</v>
      </c>
      <c r="O56" s="118">
        <f>N56/M56</f>
        <v>0.41700000000000004</v>
      </c>
    </row>
    <row r="57" spans="1:15" ht="41.4" x14ac:dyDescent="0.3">
      <c r="A57" s="132"/>
      <c r="B57" s="132"/>
      <c r="C57" s="133"/>
      <c r="D57" s="132"/>
      <c r="E57" s="132"/>
      <c r="F57" s="132"/>
      <c r="G57" s="48">
        <v>2</v>
      </c>
      <c r="H57" s="24" t="s">
        <v>136</v>
      </c>
      <c r="I57" s="48" t="s">
        <v>88</v>
      </c>
      <c r="J57" s="48">
        <v>100</v>
      </c>
      <c r="K57" s="24" t="s">
        <v>136</v>
      </c>
      <c r="L57" s="53" t="s">
        <v>40</v>
      </c>
      <c r="M57" s="48">
        <v>100</v>
      </c>
      <c r="N57" s="105">
        <v>18.350000000000001</v>
      </c>
      <c r="O57" s="104">
        <f t="shared" ref="O57:O61" si="5">N57/M57</f>
        <v>0.18350000000000002</v>
      </c>
    </row>
    <row r="58" spans="1:15" ht="41.4" x14ac:dyDescent="0.3">
      <c r="A58" s="132"/>
      <c r="B58" s="132"/>
      <c r="C58" s="133"/>
      <c r="D58" s="132"/>
      <c r="E58" s="132"/>
      <c r="F58" s="132"/>
      <c r="G58" s="48">
        <v>3</v>
      </c>
      <c r="H58" s="24" t="s">
        <v>137</v>
      </c>
      <c r="I58" s="48" t="s">
        <v>88</v>
      </c>
      <c r="J58" s="48">
        <v>100</v>
      </c>
      <c r="K58" s="24" t="s">
        <v>137</v>
      </c>
      <c r="L58" s="53" t="s">
        <v>40</v>
      </c>
      <c r="M58" s="54">
        <v>100</v>
      </c>
      <c r="N58" s="105">
        <v>12.2</v>
      </c>
      <c r="O58" s="104">
        <f t="shared" si="5"/>
        <v>0.122</v>
      </c>
    </row>
    <row r="59" spans="1:15" ht="55.2" x14ac:dyDescent="0.3">
      <c r="A59" s="132"/>
      <c r="B59" s="132"/>
      <c r="C59" s="133"/>
      <c r="D59" s="132"/>
      <c r="E59" s="132"/>
      <c r="F59" s="132"/>
      <c r="G59" s="48">
        <v>4</v>
      </c>
      <c r="H59" s="24" t="s">
        <v>138</v>
      </c>
      <c r="I59" s="48" t="s">
        <v>88</v>
      </c>
      <c r="J59" s="48">
        <v>100</v>
      </c>
      <c r="K59" s="24" t="s">
        <v>138</v>
      </c>
      <c r="L59" s="53" t="s">
        <v>40</v>
      </c>
      <c r="M59" s="48">
        <v>100</v>
      </c>
      <c r="N59" s="105">
        <v>22</v>
      </c>
      <c r="O59" s="104">
        <f t="shared" si="5"/>
        <v>0.22</v>
      </c>
    </row>
    <row r="60" spans="1:15" ht="27.6" x14ac:dyDescent="0.3">
      <c r="A60" s="132"/>
      <c r="B60" s="132"/>
      <c r="C60" s="133"/>
      <c r="D60" s="132"/>
      <c r="E60" s="132"/>
      <c r="F60" s="132"/>
      <c r="G60" s="48">
        <v>5</v>
      </c>
      <c r="H60" s="24" t="s">
        <v>139</v>
      </c>
      <c r="I60" s="48" t="s">
        <v>88</v>
      </c>
      <c r="J60" s="48">
        <v>1</v>
      </c>
      <c r="K60" s="24" t="s">
        <v>139</v>
      </c>
      <c r="L60" s="55" t="s">
        <v>40</v>
      </c>
      <c r="M60" s="56">
        <v>1</v>
      </c>
      <c r="N60" s="106">
        <v>0.22250000000000003</v>
      </c>
      <c r="O60" s="107">
        <f t="shared" si="5"/>
        <v>0.22250000000000003</v>
      </c>
    </row>
    <row r="61" spans="1:15" ht="41.4" x14ac:dyDescent="0.3">
      <c r="A61" s="132"/>
      <c r="B61" s="132"/>
      <c r="C61" s="133"/>
      <c r="D61" s="132"/>
      <c r="E61" s="132"/>
      <c r="F61" s="132"/>
      <c r="G61" s="48">
        <v>6</v>
      </c>
      <c r="H61" s="24" t="s">
        <v>140</v>
      </c>
      <c r="I61" s="48" t="s">
        <v>88</v>
      </c>
      <c r="J61" s="48">
        <v>100</v>
      </c>
      <c r="K61" s="53" t="s">
        <v>140</v>
      </c>
      <c r="L61" s="57" t="s">
        <v>40</v>
      </c>
      <c r="M61" s="9">
        <v>100</v>
      </c>
      <c r="N61" s="105">
        <v>21</v>
      </c>
      <c r="O61" s="104">
        <f t="shared" si="5"/>
        <v>0.21</v>
      </c>
    </row>
  </sheetData>
  <mergeCells count="85">
    <mergeCell ref="A1:H1"/>
    <mergeCell ref="I6:O6"/>
    <mergeCell ref="U9:U11"/>
    <mergeCell ref="T9:T11"/>
    <mergeCell ref="S9:S11"/>
    <mergeCell ref="R9:R11"/>
    <mergeCell ref="Q9:Q11"/>
    <mergeCell ref="P9:P11"/>
    <mergeCell ref="O9:O11"/>
    <mergeCell ref="N9:N11"/>
    <mergeCell ref="M9:M11"/>
    <mergeCell ref="L9:L11"/>
    <mergeCell ref="K9:K11"/>
    <mergeCell ref="J9:J11"/>
    <mergeCell ref="D9:D11"/>
    <mergeCell ref="C9:C11"/>
    <mergeCell ref="B9:B11"/>
    <mergeCell ref="A9:A11"/>
    <mergeCell ref="I9:I11"/>
    <mergeCell ref="H9:H11"/>
    <mergeCell ref="G9:G11"/>
    <mergeCell ref="F9:F11"/>
    <mergeCell ref="E9:E11"/>
    <mergeCell ref="AC2:AE7"/>
    <mergeCell ref="A2:A7"/>
    <mergeCell ref="B7:AB7"/>
    <mergeCell ref="B2:AB2"/>
    <mergeCell ref="B3:AB3"/>
    <mergeCell ref="B4:AB4"/>
    <mergeCell ref="V5:AB5"/>
    <mergeCell ref="V6:AB6"/>
    <mergeCell ref="P5:U5"/>
    <mergeCell ref="P6:U6"/>
    <mergeCell ref="I5:O5"/>
    <mergeCell ref="B5:H5"/>
    <mergeCell ref="B6:H6"/>
    <mergeCell ref="V9:AC9"/>
    <mergeCell ref="V10:X10"/>
    <mergeCell ref="Y10:AA10"/>
    <mergeCell ref="AB10:AB11"/>
    <mergeCell ref="AC10:AC11"/>
    <mergeCell ref="F12:F26"/>
    <mergeCell ref="A12:A61"/>
    <mergeCell ref="B12:B26"/>
    <mergeCell ref="C12:C26"/>
    <mergeCell ref="D12:D26"/>
    <mergeCell ref="E12:E26"/>
    <mergeCell ref="B27:B37"/>
    <mergeCell ref="C27:C37"/>
    <mergeCell ref="D27:D37"/>
    <mergeCell ref="E27:E37"/>
    <mergeCell ref="F27:F37"/>
    <mergeCell ref="B38:B48"/>
    <mergeCell ref="C38:C40"/>
    <mergeCell ref="D38:D40"/>
    <mergeCell ref="C41:C48"/>
    <mergeCell ref="D41:D48"/>
    <mergeCell ref="Z21:Z22"/>
    <mergeCell ref="AA21:AA22"/>
    <mergeCell ref="AB21:AB22"/>
    <mergeCell ref="AC21:AC22"/>
    <mergeCell ref="E38:E40"/>
    <mergeCell ref="F38:F40"/>
    <mergeCell ref="U21:U22"/>
    <mergeCell ref="V21:V22"/>
    <mergeCell ref="W21:W22"/>
    <mergeCell ref="X21:X22"/>
    <mergeCell ref="Y21:Y22"/>
    <mergeCell ref="P21:P22"/>
    <mergeCell ref="Q21:Q22"/>
    <mergeCell ref="R21:R22"/>
    <mergeCell ref="S21:S22"/>
    <mergeCell ref="T21:T22"/>
    <mergeCell ref="E41:E48"/>
    <mergeCell ref="F41:F48"/>
    <mergeCell ref="B49:B55"/>
    <mergeCell ref="C49:C55"/>
    <mergeCell ref="D49:D55"/>
    <mergeCell ref="E49:E55"/>
    <mergeCell ref="F49:F55"/>
    <mergeCell ref="B56:B61"/>
    <mergeCell ref="C56:C61"/>
    <mergeCell ref="D56:D61"/>
    <mergeCell ref="E56:E61"/>
    <mergeCell ref="F56:F61"/>
  </mergeCells>
  <phoneticPr fontId="2"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F20"/>
  <sheetViews>
    <sheetView showZeros="0" topLeftCell="C1" zoomScale="70" zoomScaleNormal="70" workbookViewId="0">
      <selection activeCell="G11" sqref="G11"/>
    </sheetView>
  </sheetViews>
  <sheetFormatPr baseColWidth="10" defaultColWidth="11.44140625" defaultRowHeight="13.8" x14ac:dyDescent="0.3"/>
  <cols>
    <col min="1" max="1" width="20.109375" style="5" customWidth="1"/>
    <col min="2" max="2" width="54.109375" style="5" customWidth="1"/>
    <col min="3" max="3" width="29.109375" style="5" customWidth="1"/>
    <col min="4" max="4" width="33.88671875" style="5" bestFit="1" customWidth="1"/>
    <col min="5" max="5" width="21" style="5" customWidth="1"/>
    <col min="6" max="6" width="22.44140625" style="5" bestFit="1" customWidth="1"/>
    <col min="7" max="7" width="21" style="5" customWidth="1"/>
    <col min="8" max="8" width="19.88671875" style="5" customWidth="1"/>
    <col min="9" max="9" width="20.44140625" style="5" customWidth="1"/>
    <col min="10" max="10" width="18.109375" style="5" customWidth="1"/>
    <col min="11" max="11" width="12" style="5" bestFit="1" customWidth="1"/>
    <col min="12" max="12" width="15.6640625" style="5" customWidth="1"/>
    <col min="13" max="13" width="18.44140625" style="5" customWidth="1"/>
    <col min="14" max="14" width="14.44140625" style="5" customWidth="1"/>
    <col min="15" max="15" width="12" style="5" bestFit="1" customWidth="1"/>
    <col min="16" max="16" width="17.6640625" style="5" customWidth="1"/>
    <col min="17" max="17" width="21.6640625" style="5" customWidth="1"/>
    <col min="18" max="18" width="20.88671875" style="5" customWidth="1"/>
    <col min="19" max="19" width="12" style="5" bestFit="1" customWidth="1"/>
    <col min="20" max="20" width="17.44140625" style="5" customWidth="1"/>
    <col min="21" max="21" width="15.88671875" style="5" customWidth="1"/>
    <col min="22" max="22" width="17.33203125" style="5" customWidth="1"/>
    <col min="23" max="23" width="15" style="5" customWidth="1"/>
    <col min="24" max="24" width="16.109375" style="5" customWidth="1"/>
    <col min="25" max="25" width="17.44140625" style="5" customWidth="1"/>
    <col min="26" max="26" width="11.44140625" style="5"/>
    <col min="27" max="27" width="14.33203125" style="5" customWidth="1"/>
    <col min="28" max="16384" width="11.44140625" style="5"/>
  </cols>
  <sheetData>
    <row r="1" spans="1:84" ht="20.100000000000001" customHeight="1" x14ac:dyDescent="0.3">
      <c r="A1" s="153"/>
      <c r="B1" s="157" t="s">
        <v>0</v>
      </c>
      <c r="C1" s="157"/>
      <c r="D1" s="157"/>
      <c r="E1" s="157"/>
      <c r="F1" s="157"/>
      <c r="G1" s="157"/>
      <c r="H1" s="157"/>
      <c r="I1" s="157"/>
      <c r="J1" s="157"/>
      <c r="K1" s="157"/>
      <c r="L1" s="157"/>
      <c r="M1" s="157"/>
      <c r="N1" s="157"/>
      <c r="O1" s="157"/>
      <c r="P1" s="157"/>
      <c r="Q1" s="157"/>
      <c r="R1" s="157"/>
      <c r="S1" s="157"/>
      <c r="T1" s="157"/>
      <c r="U1" s="157"/>
      <c r="V1" s="157"/>
      <c r="W1" s="157"/>
      <c r="X1" s="157"/>
      <c r="Y1" s="153"/>
      <c r="Z1" s="153"/>
      <c r="AA1" s="153"/>
      <c r="AH1" s="6"/>
      <c r="CA1" s="6"/>
      <c r="CD1" s="6"/>
      <c r="CF1" s="6"/>
    </row>
    <row r="2" spans="1:84" ht="20.100000000000001" customHeight="1" x14ac:dyDescent="0.3">
      <c r="A2" s="153"/>
      <c r="B2" s="157" t="s">
        <v>1</v>
      </c>
      <c r="C2" s="157"/>
      <c r="D2" s="157"/>
      <c r="E2" s="157"/>
      <c r="F2" s="157"/>
      <c r="G2" s="157"/>
      <c r="H2" s="157"/>
      <c r="I2" s="157"/>
      <c r="J2" s="157"/>
      <c r="K2" s="157"/>
      <c r="L2" s="157"/>
      <c r="M2" s="157"/>
      <c r="N2" s="157"/>
      <c r="O2" s="157"/>
      <c r="P2" s="157"/>
      <c r="Q2" s="157"/>
      <c r="R2" s="157"/>
      <c r="S2" s="157"/>
      <c r="T2" s="157"/>
      <c r="U2" s="157"/>
      <c r="V2" s="157"/>
      <c r="W2" s="157"/>
      <c r="X2" s="157"/>
      <c r="Y2" s="153"/>
      <c r="Z2" s="153"/>
      <c r="AA2" s="153"/>
      <c r="AH2" s="6"/>
      <c r="CA2" s="6"/>
      <c r="CD2" s="6"/>
      <c r="CF2" s="6"/>
    </row>
    <row r="3" spans="1:84" ht="20.100000000000001" customHeight="1" x14ac:dyDescent="0.3">
      <c r="A3" s="153"/>
      <c r="B3" s="157" t="s">
        <v>2</v>
      </c>
      <c r="C3" s="157"/>
      <c r="D3" s="157"/>
      <c r="E3" s="157"/>
      <c r="F3" s="157"/>
      <c r="G3" s="157"/>
      <c r="H3" s="157"/>
      <c r="I3" s="157"/>
      <c r="J3" s="157"/>
      <c r="K3" s="157"/>
      <c r="L3" s="157"/>
      <c r="M3" s="157"/>
      <c r="N3" s="157"/>
      <c r="O3" s="157"/>
      <c r="P3" s="157"/>
      <c r="Q3" s="157"/>
      <c r="R3" s="157"/>
      <c r="S3" s="157"/>
      <c r="T3" s="157"/>
      <c r="U3" s="157"/>
      <c r="V3" s="157"/>
      <c r="W3" s="157"/>
      <c r="X3" s="157"/>
      <c r="Y3" s="153"/>
      <c r="Z3" s="153"/>
      <c r="AA3" s="153"/>
      <c r="AH3" s="6"/>
      <c r="CA3" s="6"/>
      <c r="CD3" s="6"/>
      <c r="CF3" s="6"/>
    </row>
    <row r="4" spans="1:84" ht="20.100000000000001" customHeight="1" x14ac:dyDescent="0.3">
      <c r="A4" s="153"/>
      <c r="B4" s="158" t="s">
        <v>3</v>
      </c>
      <c r="C4" s="158"/>
      <c r="D4" s="158"/>
      <c r="E4" s="158"/>
      <c r="F4" s="158"/>
      <c r="G4" s="158"/>
      <c r="H4" s="158" t="s">
        <v>4</v>
      </c>
      <c r="I4" s="158"/>
      <c r="J4" s="158"/>
      <c r="K4" s="158"/>
      <c r="L4" s="158"/>
      <c r="M4" s="158"/>
      <c r="N4" s="158" t="s">
        <v>5</v>
      </c>
      <c r="O4" s="158"/>
      <c r="P4" s="158"/>
      <c r="Q4" s="158"/>
      <c r="R4" s="158"/>
      <c r="S4" s="158" t="s">
        <v>6</v>
      </c>
      <c r="T4" s="158"/>
      <c r="U4" s="158"/>
      <c r="V4" s="158"/>
      <c r="W4" s="158"/>
      <c r="X4" s="7"/>
      <c r="Y4" s="153"/>
      <c r="Z4" s="153"/>
      <c r="AA4" s="153"/>
      <c r="AH4" s="6"/>
      <c r="CA4" s="6"/>
      <c r="CD4" s="6"/>
      <c r="CF4" s="6"/>
    </row>
    <row r="5" spans="1:84" ht="20.100000000000001" customHeight="1" x14ac:dyDescent="0.3">
      <c r="A5" s="153"/>
      <c r="B5" s="158" t="s">
        <v>7</v>
      </c>
      <c r="C5" s="158"/>
      <c r="D5" s="158"/>
      <c r="E5" s="158"/>
      <c r="F5" s="158"/>
      <c r="G5" s="158"/>
      <c r="H5" s="158">
        <v>4</v>
      </c>
      <c r="I5" s="158"/>
      <c r="J5" s="158"/>
      <c r="K5" s="158"/>
      <c r="L5" s="158"/>
      <c r="M5" s="158"/>
      <c r="N5" s="175">
        <v>45139</v>
      </c>
      <c r="O5" s="158"/>
      <c r="P5" s="158"/>
      <c r="Q5" s="158"/>
      <c r="R5" s="158"/>
      <c r="S5" s="158" t="s">
        <v>141</v>
      </c>
      <c r="T5" s="158"/>
      <c r="U5" s="158"/>
      <c r="V5" s="158"/>
      <c r="W5" s="158"/>
      <c r="X5" s="7"/>
      <c r="Y5" s="153"/>
      <c r="Z5" s="153"/>
      <c r="AA5" s="153"/>
      <c r="AH5" s="6"/>
      <c r="CA5" s="6"/>
      <c r="CD5" s="6"/>
      <c r="CF5" s="6"/>
    </row>
    <row r="6" spans="1:84" ht="20.100000000000001" customHeight="1" x14ac:dyDescent="0.3">
      <c r="A6" s="153"/>
      <c r="B6" s="194" t="s">
        <v>9</v>
      </c>
      <c r="C6" s="195"/>
      <c r="D6" s="195"/>
      <c r="E6" s="195"/>
      <c r="F6" s="195"/>
      <c r="G6" s="195"/>
      <c r="H6" s="195"/>
      <c r="I6" s="195"/>
      <c r="J6" s="195"/>
      <c r="K6" s="195"/>
      <c r="L6" s="195"/>
      <c r="M6" s="195"/>
      <c r="N6" s="195"/>
      <c r="O6" s="195"/>
      <c r="P6" s="195"/>
      <c r="Q6" s="195"/>
      <c r="R6" s="195"/>
      <c r="S6" s="195"/>
      <c r="T6" s="195"/>
      <c r="U6" s="195"/>
      <c r="V6" s="195"/>
      <c r="W6" s="195"/>
      <c r="X6" s="196"/>
      <c r="Y6" s="153"/>
      <c r="Z6" s="153"/>
      <c r="AA6" s="153"/>
      <c r="AH6" s="6"/>
      <c r="CA6" s="6"/>
      <c r="CD6" s="6"/>
      <c r="CF6" s="6"/>
    </row>
    <row r="7" spans="1:84" ht="18.75" customHeight="1" x14ac:dyDescent="0.3">
      <c r="A7" s="13"/>
      <c r="B7" s="13"/>
      <c r="C7" s="13"/>
      <c r="D7" s="13"/>
      <c r="E7" s="13"/>
      <c r="F7" s="13"/>
      <c r="G7" s="13"/>
      <c r="H7" s="13"/>
      <c r="I7" s="13"/>
      <c r="J7" s="13"/>
      <c r="K7" s="13"/>
      <c r="L7" s="13"/>
      <c r="M7" s="13"/>
      <c r="N7" s="13"/>
      <c r="O7" s="13"/>
      <c r="P7" s="13"/>
      <c r="Q7" s="13"/>
      <c r="R7" s="13"/>
      <c r="S7" s="13"/>
      <c r="AH7" s="6"/>
      <c r="CA7" s="6"/>
      <c r="CD7" s="6"/>
      <c r="CF7" s="6"/>
    </row>
    <row r="8" spans="1:84" x14ac:dyDescent="0.3">
      <c r="A8" s="192" t="s">
        <v>142</v>
      </c>
      <c r="B8" s="192" t="s">
        <v>143</v>
      </c>
      <c r="C8" s="192" t="s">
        <v>144</v>
      </c>
      <c r="D8" s="191" t="s">
        <v>145</v>
      </c>
      <c r="E8" s="191" t="s">
        <v>146</v>
      </c>
      <c r="F8" s="191" t="s">
        <v>147</v>
      </c>
      <c r="G8" s="191" t="s">
        <v>148</v>
      </c>
      <c r="H8" s="191" t="s">
        <v>145</v>
      </c>
      <c r="I8" s="191" t="s">
        <v>146</v>
      </c>
      <c r="J8" s="191" t="s">
        <v>147</v>
      </c>
      <c r="K8" s="191" t="s">
        <v>148</v>
      </c>
      <c r="L8" s="191" t="s">
        <v>145</v>
      </c>
      <c r="M8" s="191" t="s">
        <v>146</v>
      </c>
      <c r="N8" s="191" t="s">
        <v>147</v>
      </c>
      <c r="O8" s="191" t="s">
        <v>148</v>
      </c>
      <c r="P8" s="191" t="s">
        <v>145</v>
      </c>
      <c r="Q8" s="191" t="s">
        <v>146</v>
      </c>
      <c r="R8" s="191" t="s">
        <v>147</v>
      </c>
      <c r="S8" s="191" t="s">
        <v>148</v>
      </c>
      <c r="T8" s="176" t="s">
        <v>30</v>
      </c>
      <c r="U8" s="177"/>
      <c r="V8" s="176"/>
      <c r="W8" s="176"/>
      <c r="X8" s="177"/>
      <c r="Y8" s="176"/>
      <c r="Z8" s="177"/>
      <c r="AA8" s="176"/>
    </row>
    <row r="9" spans="1:84" ht="26.25" customHeight="1" x14ac:dyDescent="0.3">
      <c r="A9" s="192"/>
      <c r="B9" s="192"/>
      <c r="C9" s="192"/>
      <c r="D9" s="191"/>
      <c r="E9" s="191"/>
      <c r="F9" s="191"/>
      <c r="G9" s="191"/>
      <c r="H9" s="191"/>
      <c r="I9" s="191"/>
      <c r="J9" s="191"/>
      <c r="K9" s="191"/>
      <c r="L9" s="191"/>
      <c r="M9" s="191"/>
      <c r="N9" s="191"/>
      <c r="O9" s="191"/>
      <c r="P9" s="191"/>
      <c r="Q9" s="191"/>
      <c r="R9" s="191"/>
      <c r="S9" s="191"/>
      <c r="T9" s="176" t="s">
        <v>31</v>
      </c>
      <c r="U9" s="177"/>
      <c r="V9" s="176"/>
      <c r="W9" s="176" t="s">
        <v>32</v>
      </c>
      <c r="X9" s="177"/>
      <c r="Y9" s="176"/>
      <c r="Z9" s="177" t="s">
        <v>33</v>
      </c>
      <c r="AA9" s="176" t="s">
        <v>34</v>
      </c>
    </row>
    <row r="10" spans="1:84" ht="41.4" x14ac:dyDescent="0.3">
      <c r="A10" s="192"/>
      <c r="B10" s="192"/>
      <c r="C10" s="192"/>
      <c r="D10" s="193" t="s">
        <v>149</v>
      </c>
      <c r="E10" s="193"/>
      <c r="F10" s="193"/>
      <c r="G10" s="193"/>
      <c r="H10" s="193" t="s">
        <v>150</v>
      </c>
      <c r="I10" s="193"/>
      <c r="J10" s="193"/>
      <c r="K10" s="193"/>
      <c r="L10" s="193" t="s">
        <v>151</v>
      </c>
      <c r="M10" s="193"/>
      <c r="N10" s="193"/>
      <c r="O10" s="193"/>
      <c r="P10" s="193" t="s">
        <v>152</v>
      </c>
      <c r="Q10" s="193"/>
      <c r="R10" s="193"/>
      <c r="S10" s="193"/>
      <c r="T10" s="10" t="s">
        <v>34</v>
      </c>
      <c r="U10" s="11" t="s">
        <v>35</v>
      </c>
      <c r="V10" s="10" t="s">
        <v>36</v>
      </c>
      <c r="W10" s="10" t="s">
        <v>34</v>
      </c>
      <c r="X10" s="11" t="s">
        <v>35</v>
      </c>
      <c r="Y10" s="10" t="s">
        <v>36</v>
      </c>
      <c r="Z10" s="178"/>
      <c r="AA10" s="179"/>
    </row>
    <row r="11" spans="1:84" ht="41.4" x14ac:dyDescent="0.3">
      <c r="A11" s="69">
        <v>8073</v>
      </c>
      <c r="B11" s="70" t="s">
        <v>68</v>
      </c>
      <c r="C11" s="74">
        <v>1799692000</v>
      </c>
      <c r="D11" s="77">
        <v>894045833</v>
      </c>
      <c r="E11" s="102">
        <f t="shared" ref="E11:E20" si="0">D11/$C11</f>
        <v>0.49677713353173764</v>
      </c>
      <c r="F11" s="77">
        <v>117217766</v>
      </c>
      <c r="G11" s="102">
        <f>IFERROR(F11/D11,"")</f>
        <v>0.13110934772401092</v>
      </c>
      <c r="H11" s="77"/>
      <c r="I11" s="72">
        <f>H11/$C11</f>
        <v>0</v>
      </c>
      <c r="J11" s="77"/>
      <c r="K11" s="72" t="str">
        <f>IFERROR(J11/H11,"")</f>
        <v/>
      </c>
      <c r="L11" s="77"/>
      <c r="M11" s="72">
        <f>L11/$C11</f>
        <v>0</v>
      </c>
      <c r="N11" s="77"/>
      <c r="O11" s="72" t="str">
        <f>IFERROR(N11/L11,"")</f>
        <v/>
      </c>
      <c r="P11" s="77"/>
      <c r="Q11" s="72">
        <f>P11/$C11</f>
        <v>0</v>
      </c>
      <c r="R11" s="77"/>
      <c r="S11" s="72" t="str">
        <f>IFERROR(R11/P11,"")</f>
        <v/>
      </c>
      <c r="T11" s="9"/>
      <c r="U11" s="9"/>
      <c r="V11" s="9"/>
      <c r="W11" s="9"/>
      <c r="X11" s="9"/>
      <c r="Y11" s="9"/>
      <c r="Z11" s="9"/>
      <c r="AA11" s="9"/>
    </row>
    <row r="12" spans="1:84" ht="27.6" x14ac:dyDescent="0.3">
      <c r="A12" s="69">
        <v>8087</v>
      </c>
      <c r="B12" s="70" t="s">
        <v>153</v>
      </c>
      <c r="C12" s="74">
        <v>4313232000</v>
      </c>
      <c r="D12" s="77">
        <v>4058611346</v>
      </c>
      <c r="E12" s="102">
        <f t="shared" si="0"/>
        <v>0.94096754962404061</v>
      </c>
      <c r="F12" s="77">
        <v>597451899</v>
      </c>
      <c r="G12" s="102">
        <f t="shared" ref="G12:G17" si="1">IFERROR(F12/D12,"")</f>
        <v>0.14720598945469957</v>
      </c>
      <c r="H12" s="77"/>
      <c r="I12" s="72">
        <f t="shared" ref="I12:I17" si="2">H12/$C12</f>
        <v>0</v>
      </c>
      <c r="J12" s="77"/>
      <c r="K12" s="72" t="str">
        <f t="shared" ref="K12:K17" si="3">IFERROR(J12/H12,"")</f>
        <v/>
      </c>
      <c r="L12" s="77"/>
      <c r="M12" s="72">
        <f t="shared" ref="M12" si="4">L12/$C12</f>
        <v>0</v>
      </c>
      <c r="N12" s="77"/>
      <c r="O12" s="72" t="str">
        <f t="shared" ref="O12:O17" si="5">IFERROR(N12/L12,"")</f>
        <v/>
      </c>
      <c r="P12" s="77"/>
      <c r="Q12" s="72">
        <f t="shared" ref="Q12" si="6">P12/$C12</f>
        <v>0</v>
      </c>
      <c r="R12" s="77"/>
      <c r="S12" s="72" t="str">
        <f t="shared" ref="S12:S17" si="7">IFERROR(R12/P12,"")</f>
        <v/>
      </c>
      <c r="T12" s="9"/>
      <c r="U12" s="9"/>
      <c r="V12" s="9"/>
      <c r="W12" s="9"/>
      <c r="X12" s="9"/>
      <c r="Y12" s="9"/>
      <c r="Z12" s="9"/>
      <c r="AA12" s="9"/>
    </row>
    <row r="13" spans="1:84" ht="41.4" x14ac:dyDescent="0.3">
      <c r="A13" s="69">
        <v>7992</v>
      </c>
      <c r="B13" s="70" t="s">
        <v>51</v>
      </c>
      <c r="C13" s="75">
        <v>28427470000</v>
      </c>
      <c r="D13" s="77">
        <v>16646793446</v>
      </c>
      <c r="E13" s="102">
        <f t="shared" si="0"/>
        <v>0.58558828647079741</v>
      </c>
      <c r="F13" s="77">
        <v>2188914547</v>
      </c>
      <c r="G13" s="102">
        <f t="shared" si="1"/>
        <v>0.13149166258958819</v>
      </c>
      <c r="H13" s="77"/>
      <c r="I13" s="72">
        <f t="shared" si="2"/>
        <v>0</v>
      </c>
      <c r="J13" s="77"/>
      <c r="K13" s="72" t="str">
        <f t="shared" si="3"/>
        <v/>
      </c>
      <c r="L13" s="77"/>
      <c r="M13" s="72">
        <f t="shared" ref="M13" si="8">L13/$C13</f>
        <v>0</v>
      </c>
      <c r="N13" s="77"/>
      <c r="O13" s="72" t="str">
        <f t="shared" si="5"/>
        <v/>
      </c>
      <c r="P13" s="77"/>
      <c r="Q13" s="72">
        <f t="shared" ref="Q13" si="9">P13/$C13</f>
        <v>0</v>
      </c>
      <c r="R13" s="77"/>
      <c r="S13" s="72" t="str">
        <f t="shared" si="7"/>
        <v/>
      </c>
      <c r="T13" s="9"/>
      <c r="U13" s="9"/>
      <c r="V13" s="9"/>
      <c r="W13" s="9"/>
      <c r="X13" s="9"/>
      <c r="Y13" s="9"/>
      <c r="Z13" s="9"/>
      <c r="AA13" s="9"/>
    </row>
    <row r="14" spans="1:84" ht="41.4" x14ac:dyDescent="0.3">
      <c r="A14" s="69">
        <v>8018</v>
      </c>
      <c r="B14" s="70" t="s">
        <v>64</v>
      </c>
      <c r="C14" s="75">
        <v>4080000000</v>
      </c>
      <c r="D14" s="77">
        <v>3748492319</v>
      </c>
      <c r="E14" s="102">
        <f t="shared" si="0"/>
        <v>0.91874811740196083</v>
      </c>
      <c r="F14" s="77">
        <v>500319033</v>
      </c>
      <c r="G14" s="102">
        <f t="shared" si="1"/>
        <v>0.13347207101479991</v>
      </c>
      <c r="H14" s="77"/>
      <c r="I14" s="72">
        <f t="shared" si="2"/>
        <v>0</v>
      </c>
      <c r="J14" s="77"/>
      <c r="K14" s="72" t="str">
        <f t="shared" si="3"/>
        <v/>
      </c>
      <c r="L14" s="77"/>
      <c r="M14" s="72">
        <f t="shared" ref="M14" si="10">L14/$C14</f>
        <v>0</v>
      </c>
      <c r="N14" s="77"/>
      <c r="O14" s="72" t="str">
        <f t="shared" si="5"/>
        <v/>
      </c>
      <c r="P14" s="77"/>
      <c r="Q14" s="72">
        <f t="shared" ref="Q14" si="11">P14/$C14</f>
        <v>0</v>
      </c>
      <c r="R14" s="77"/>
      <c r="S14" s="72" t="str">
        <f t="shared" si="7"/>
        <v/>
      </c>
      <c r="T14" s="9"/>
      <c r="U14" s="9"/>
      <c r="V14" s="9"/>
      <c r="W14" s="9"/>
      <c r="X14" s="9"/>
      <c r="Y14" s="9"/>
      <c r="Z14" s="9"/>
      <c r="AA14" s="9"/>
    </row>
    <row r="15" spans="1:84" ht="55.2" x14ac:dyDescent="0.3">
      <c r="A15" s="69">
        <v>8096</v>
      </c>
      <c r="B15" s="70" t="s">
        <v>45</v>
      </c>
      <c r="C15" s="75">
        <v>5320924000</v>
      </c>
      <c r="D15" s="77">
        <v>4010556362</v>
      </c>
      <c r="E15" s="102">
        <f t="shared" si="0"/>
        <v>0.75373306628698322</v>
      </c>
      <c r="F15" s="77">
        <v>612771193</v>
      </c>
      <c r="G15" s="102">
        <f t="shared" si="1"/>
        <v>0.15278957274008259</v>
      </c>
      <c r="H15" s="77"/>
      <c r="I15" s="72">
        <f t="shared" si="2"/>
        <v>0</v>
      </c>
      <c r="J15" s="77"/>
      <c r="K15" s="72" t="str">
        <f t="shared" si="3"/>
        <v/>
      </c>
      <c r="L15" s="77"/>
      <c r="M15" s="72">
        <f t="shared" ref="M15" si="12">L15/$C15</f>
        <v>0</v>
      </c>
      <c r="N15" s="77"/>
      <c r="O15" s="72" t="str">
        <f t="shared" si="5"/>
        <v/>
      </c>
      <c r="P15" s="77"/>
      <c r="Q15" s="72">
        <f t="shared" ref="Q15" si="13">P15/$C15</f>
        <v>0</v>
      </c>
      <c r="R15" s="77"/>
      <c r="S15" s="72" t="str">
        <f t="shared" si="7"/>
        <v/>
      </c>
      <c r="T15" s="9"/>
      <c r="U15" s="9"/>
      <c r="V15" s="9"/>
      <c r="W15" s="9"/>
      <c r="X15" s="9"/>
      <c r="Y15" s="9"/>
      <c r="Z15" s="9"/>
      <c r="AA15" s="9"/>
    </row>
    <row r="16" spans="1:84" ht="41.4" x14ac:dyDescent="0.3">
      <c r="A16" s="69">
        <v>8100</v>
      </c>
      <c r="B16" s="70" t="s">
        <v>39</v>
      </c>
      <c r="C16" s="75">
        <v>13438374000</v>
      </c>
      <c r="D16" s="77">
        <v>9036423891</v>
      </c>
      <c r="E16" s="102">
        <f t="shared" si="0"/>
        <v>0.6724343206253971</v>
      </c>
      <c r="F16" s="77">
        <v>1448960999</v>
      </c>
      <c r="G16" s="72">
        <f t="shared" si="1"/>
        <v>0.16034672747513765</v>
      </c>
      <c r="H16" s="77"/>
      <c r="I16" s="72">
        <f t="shared" si="2"/>
        <v>0</v>
      </c>
      <c r="J16" s="77"/>
      <c r="K16" s="72" t="str">
        <f t="shared" si="3"/>
        <v/>
      </c>
      <c r="L16" s="77"/>
      <c r="M16" s="72">
        <f t="shared" ref="M16" si="14">L16/$C16</f>
        <v>0</v>
      </c>
      <c r="N16" s="77"/>
      <c r="O16" s="72" t="str">
        <f t="shared" si="5"/>
        <v/>
      </c>
      <c r="P16" s="77"/>
      <c r="Q16" s="72">
        <f t="shared" ref="Q16" si="15">P16/$C16</f>
        <v>0</v>
      </c>
      <c r="R16" s="77"/>
      <c r="S16" s="72" t="str">
        <f t="shared" si="7"/>
        <v/>
      </c>
      <c r="T16" s="9"/>
      <c r="U16" s="9"/>
      <c r="V16" s="9"/>
      <c r="W16" s="9"/>
      <c r="X16" s="9"/>
      <c r="Y16" s="9"/>
      <c r="Z16" s="9"/>
      <c r="AA16" s="9"/>
    </row>
    <row r="17" spans="1:27" ht="27.6" x14ac:dyDescent="0.3">
      <c r="A17" s="69" t="s">
        <v>154</v>
      </c>
      <c r="B17" s="70" t="s">
        <v>155</v>
      </c>
      <c r="C17" s="75">
        <v>14012501000</v>
      </c>
      <c r="D17" s="77">
        <v>5726359245</v>
      </c>
      <c r="E17" s="102">
        <f t="shared" si="0"/>
        <v>0.40866075549254199</v>
      </c>
      <c r="F17" s="77">
        <v>2687228629</v>
      </c>
      <c r="G17" s="102">
        <f t="shared" si="1"/>
        <v>0.46927349717822325</v>
      </c>
      <c r="H17" s="77"/>
      <c r="I17" s="72">
        <f t="shared" si="2"/>
        <v>0</v>
      </c>
      <c r="J17" s="77"/>
      <c r="K17" s="72" t="str">
        <f t="shared" si="3"/>
        <v/>
      </c>
      <c r="L17" s="77"/>
      <c r="M17" s="72">
        <f t="shared" ref="M17" si="16">L17/$C17</f>
        <v>0</v>
      </c>
      <c r="N17" s="77"/>
      <c r="O17" s="72" t="str">
        <f t="shared" si="5"/>
        <v/>
      </c>
      <c r="P17" s="77"/>
      <c r="Q17" s="72">
        <f t="shared" ref="Q17" si="17">P17/$C17</f>
        <v>0</v>
      </c>
      <c r="R17" s="77"/>
      <c r="S17" s="72" t="str">
        <f t="shared" si="7"/>
        <v/>
      </c>
      <c r="T17" s="9"/>
      <c r="U17" s="9"/>
      <c r="V17" s="9"/>
      <c r="W17" s="9"/>
      <c r="X17" s="9"/>
      <c r="Y17" s="9"/>
      <c r="Z17" s="9"/>
      <c r="AA17" s="9"/>
    </row>
    <row r="18" spans="1:27" x14ac:dyDescent="0.3">
      <c r="A18" s="190" t="s">
        <v>156</v>
      </c>
      <c r="B18" s="190"/>
      <c r="C18" s="76">
        <f>SUM(C11:C16)</f>
        <v>57379692000</v>
      </c>
      <c r="D18" s="76">
        <f>SUM(D11:D16)</f>
        <v>38394923197</v>
      </c>
      <c r="E18" s="103">
        <f t="shared" si="0"/>
        <v>0.66913784056212777</v>
      </c>
      <c r="F18" s="76">
        <f>SUM(F11:F16)</f>
        <v>5465635437</v>
      </c>
      <c r="G18" s="103">
        <f>IFERROR(F18/D18,"")</f>
        <v>0.14235307644597814</v>
      </c>
      <c r="H18" s="76">
        <f>SUM(H11:H16)</f>
        <v>0</v>
      </c>
      <c r="I18" s="71">
        <f t="shared" ref="I18:I20" si="18">H18/$C18</f>
        <v>0</v>
      </c>
      <c r="J18" s="76">
        <f>SUM(J11:J16)</f>
        <v>0</v>
      </c>
      <c r="K18" s="71" t="str">
        <f>IFERROR(J18/H18,"")</f>
        <v/>
      </c>
      <c r="L18" s="76">
        <f>SUM(L11:L16)</f>
        <v>0</v>
      </c>
      <c r="M18" s="71">
        <f t="shared" ref="M18" si="19">L18/$C18</f>
        <v>0</v>
      </c>
      <c r="N18" s="76">
        <f>SUM(N11:N16)</f>
        <v>0</v>
      </c>
      <c r="O18" s="71" t="str">
        <f>IFERROR(N18/L18,"")</f>
        <v/>
      </c>
      <c r="P18" s="76">
        <f>SUM(P11:P16)</f>
        <v>0</v>
      </c>
      <c r="Q18" s="71">
        <f t="shared" ref="Q18" si="20">P18/$C18</f>
        <v>0</v>
      </c>
      <c r="R18" s="76">
        <f>SUM(R11:R16)</f>
        <v>0</v>
      </c>
      <c r="S18" s="71" t="str">
        <f>IFERROR(R18/P18,"")</f>
        <v/>
      </c>
      <c r="T18" s="9"/>
      <c r="U18" s="9"/>
      <c r="V18" s="9"/>
      <c r="W18" s="9"/>
      <c r="X18" s="9"/>
      <c r="Y18" s="9"/>
      <c r="Z18" s="9"/>
      <c r="AA18" s="9"/>
    </row>
    <row r="19" spans="1:27" x14ac:dyDescent="0.3">
      <c r="A19" s="190" t="s">
        <v>157</v>
      </c>
      <c r="B19" s="190"/>
      <c r="C19" s="73">
        <f>+C17</f>
        <v>14012501000</v>
      </c>
      <c r="D19" s="73">
        <f>+D17</f>
        <v>5726359245</v>
      </c>
      <c r="E19" s="103">
        <f t="shared" si="0"/>
        <v>0.40866075549254199</v>
      </c>
      <c r="F19" s="73">
        <f>+F17</f>
        <v>2687228629</v>
      </c>
      <c r="G19" s="103">
        <f t="shared" ref="G19:G20" si="21">IFERROR(F19/D19,"")</f>
        <v>0.46927349717822325</v>
      </c>
      <c r="H19" s="73">
        <f>+H17</f>
        <v>0</v>
      </c>
      <c r="I19" s="71">
        <f t="shared" si="18"/>
        <v>0</v>
      </c>
      <c r="J19" s="73">
        <f>+J17</f>
        <v>0</v>
      </c>
      <c r="K19" s="71" t="str">
        <f t="shared" ref="K19:K20" si="22">IFERROR(J19/H19,"")</f>
        <v/>
      </c>
      <c r="L19" s="73">
        <f>+L17</f>
        <v>0</v>
      </c>
      <c r="M19" s="71">
        <f t="shared" ref="M19" si="23">L19/$C19</f>
        <v>0</v>
      </c>
      <c r="N19" s="73">
        <f>+N17</f>
        <v>0</v>
      </c>
      <c r="O19" s="71" t="str">
        <f t="shared" ref="O19:O20" si="24">IFERROR(N19/L19,"")</f>
        <v/>
      </c>
      <c r="P19" s="73">
        <f>+P17</f>
        <v>0</v>
      </c>
      <c r="Q19" s="71">
        <f t="shared" ref="Q19" si="25">P19/$C19</f>
        <v>0</v>
      </c>
      <c r="R19" s="73">
        <f>+R17</f>
        <v>0</v>
      </c>
      <c r="S19" s="71" t="str">
        <f t="shared" ref="S19:S20" si="26">IFERROR(R19/P19,"")</f>
        <v/>
      </c>
      <c r="T19" s="9"/>
      <c r="U19" s="9"/>
      <c r="V19" s="9"/>
      <c r="W19" s="9"/>
      <c r="X19" s="9"/>
      <c r="Y19" s="9"/>
      <c r="Z19" s="9"/>
      <c r="AA19" s="9"/>
    </row>
    <row r="20" spans="1:27" x14ac:dyDescent="0.3">
      <c r="A20" s="190" t="s">
        <v>158</v>
      </c>
      <c r="B20" s="190"/>
      <c r="C20" s="73">
        <f>+C19+C18</f>
        <v>71392193000</v>
      </c>
      <c r="D20" s="73">
        <f>+D19+D18</f>
        <v>44121282442</v>
      </c>
      <c r="E20" s="103">
        <f t="shared" si="0"/>
        <v>0.6180127068235598</v>
      </c>
      <c r="F20" s="73">
        <f>+F19+F18</f>
        <v>8152864066</v>
      </c>
      <c r="G20" s="103">
        <f t="shared" si="21"/>
        <v>0.18478302566833626</v>
      </c>
      <c r="H20" s="73">
        <f>+H19+H18</f>
        <v>0</v>
      </c>
      <c r="I20" s="71">
        <f t="shared" si="18"/>
        <v>0</v>
      </c>
      <c r="J20" s="73">
        <f>+J19+J18</f>
        <v>0</v>
      </c>
      <c r="K20" s="71" t="str">
        <f t="shared" si="22"/>
        <v/>
      </c>
      <c r="L20" s="73">
        <f>+L19+L18</f>
        <v>0</v>
      </c>
      <c r="M20" s="71">
        <f t="shared" ref="M20" si="27">L20/$C20</f>
        <v>0</v>
      </c>
      <c r="N20" s="73">
        <f>+N19+N18</f>
        <v>0</v>
      </c>
      <c r="O20" s="71" t="str">
        <f t="shared" si="24"/>
        <v/>
      </c>
      <c r="P20" s="73">
        <f>+P19+P18</f>
        <v>0</v>
      </c>
      <c r="Q20" s="71">
        <f t="shared" ref="Q20" si="28">P20/$C20</f>
        <v>0</v>
      </c>
      <c r="R20" s="73">
        <f>+R19+R18</f>
        <v>0</v>
      </c>
      <c r="S20" s="71" t="str">
        <f t="shared" si="26"/>
        <v/>
      </c>
      <c r="T20" s="9"/>
      <c r="U20" s="9"/>
      <c r="V20" s="9"/>
      <c r="W20" s="9"/>
      <c r="X20" s="9"/>
      <c r="Y20" s="9"/>
      <c r="Z20" s="9"/>
      <c r="AA20" s="9"/>
    </row>
  </sheetData>
  <mergeCells count="45">
    <mergeCell ref="Z9:Z10"/>
    <mergeCell ref="AA9:AA10"/>
    <mergeCell ref="A1:A6"/>
    <mergeCell ref="S4:W4"/>
    <mergeCell ref="S5:W5"/>
    <mergeCell ref="H4:M4"/>
    <mergeCell ref="H5:M5"/>
    <mergeCell ref="B4:G4"/>
    <mergeCell ref="B6:X6"/>
    <mergeCell ref="N4:R4"/>
    <mergeCell ref="N5:R5"/>
    <mergeCell ref="B5:G5"/>
    <mergeCell ref="M8:M9"/>
    <mergeCell ref="A18:B18"/>
    <mergeCell ref="A19:B19"/>
    <mergeCell ref="Y1:AA6"/>
    <mergeCell ref="B1:X1"/>
    <mergeCell ref="B2:X2"/>
    <mergeCell ref="B3:X3"/>
    <mergeCell ref="T8:AA8"/>
    <mergeCell ref="B8:B10"/>
    <mergeCell ref="L8:L9"/>
    <mergeCell ref="K8:K9"/>
    <mergeCell ref="J8:J9"/>
    <mergeCell ref="P8:P9"/>
    <mergeCell ref="O8:O9"/>
    <mergeCell ref="D8:D9"/>
    <mergeCell ref="T9:V9"/>
    <mergeCell ref="W9:Y9"/>
    <mergeCell ref="A20:B20"/>
    <mergeCell ref="S8:S9"/>
    <mergeCell ref="A8:A10"/>
    <mergeCell ref="I8:I9"/>
    <mergeCell ref="H8:H9"/>
    <mergeCell ref="G8:G9"/>
    <mergeCell ref="F8:F9"/>
    <mergeCell ref="E8:E9"/>
    <mergeCell ref="H10:K10"/>
    <mergeCell ref="L10:O10"/>
    <mergeCell ref="P10:S10"/>
    <mergeCell ref="D10:G10"/>
    <mergeCell ref="R8:R9"/>
    <mergeCell ref="Q8:Q9"/>
    <mergeCell ref="C8:C10"/>
    <mergeCell ref="N8:N9"/>
  </mergeCells>
  <pageMargins left="0.7" right="0.7" top="0.75" bottom="0.75" header="0.3" footer="0.3"/>
  <pageSetup paperSize="9" orientation="portrait" r:id="rId1"/>
  <ignoredErrors>
    <ignoredError sqref="C18" formulaRange="1"/>
    <ignoredError sqref="E18:E20 Q18:Q20 M18:M20 I18 F18:F20 H18:H20 J18:J20 L18:L20 N18:N20 P18:P20 R18:R20" 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F43"/>
  <sheetViews>
    <sheetView topLeftCell="U4" zoomScale="70" zoomScaleNormal="70" workbookViewId="0">
      <selection activeCell="U8" sqref="U8:U10"/>
    </sheetView>
  </sheetViews>
  <sheetFormatPr baseColWidth="10" defaultColWidth="11.44140625" defaultRowHeight="13.8" x14ac:dyDescent="0.3"/>
  <cols>
    <col min="1" max="1" width="17" style="5" customWidth="1"/>
    <col min="2" max="2" width="31" style="5" customWidth="1"/>
    <col min="3" max="3" width="9.5546875" style="5" bestFit="1" customWidth="1"/>
    <col min="4" max="4" width="49.33203125" style="5" bestFit="1" customWidth="1"/>
    <col min="5" max="5" width="21.5546875" style="5" bestFit="1" customWidth="1"/>
    <col min="6" max="6" width="20.6640625" style="5" bestFit="1" customWidth="1"/>
    <col min="7" max="7" width="73.44140625" style="5" customWidth="1"/>
    <col min="8" max="8" width="24.109375" style="5" bestFit="1" customWidth="1"/>
    <col min="9" max="9" width="13.6640625" style="5" customWidth="1"/>
    <col min="10" max="10" width="14.88671875" style="5" customWidth="1"/>
    <col min="11" max="11" width="16.5546875" style="5" customWidth="1"/>
    <col min="12" max="12" width="38.33203125" style="5" bestFit="1" customWidth="1"/>
    <col min="13" max="13" width="14.33203125" style="29" bestFit="1" customWidth="1"/>
    <col min="14" max="14" width="10" style="29" bestFit="1" customWidth="1"/>
    <col min="15" max="15" width="12.44140625" style="29" bestFit="1" customWidth="1"/>
    <col min="16" max="16" width="42.88671875" style="5" bestFit="1" customWidth="1"/>
    <col min="17" max="17" width="9.5546875" style="5" bestFit="1" customWidth="1"/>
    <col min="18" max="19" width="53.6640625" style="5" customWidth="1"/>
    <col min="20" max="20" width="9.5546875" style="5" bestFit="1" customWidth="1"/>
    <col min="21" max="22" width="53.6640625" style="5" customWidth="1"/>
    <col min="23" max="23" width="8.6640625" style="5" bestFit="1" customWidth="1"/>
    <col min="24" max="25" width="53.6640625" style="5" customWidth="1"/>
    <col min="26" max="26" width="20.6640625" style="5" customWidth="1"/>
    <col min="27" max="52" width="19.6640625" style="5" customWidth="1"/>
    <col min="53" max="53" width="33.44140625" style="5" bestFit="1" customWidth="1"/>
    <col min="54" max="54" width="15.109375" style="5" customWidth="1"/>
    <col min="55" max="55" width="16" style="5" customWidth="1"/>
    <col min="56" max="56" width="17" style="5" customWidth="1"/>
    <col min="57" max="57" width="15.6640625" style="5" customWidth="1"/>
    <col min="58" max="58" width="15.33203125" style="5" customWidth="1"/>
    <col min="59" max="59" width="16.6640625" style="5" customWidth="1"/>
    <col min="60" max="60" width="11.44140625" style="5"/>
    <col min="61" max="61" width="14.109375" style="5" customWidth="1"/>
    <col min="62" max="16384" width="11.44140625" style="5"/>
  </cols>
  <sheetData>
    <row r="1" spans="1:84" ht="20.100000000000001" customHeight="1" x14ac:dyDescent="0.3">
      <c r="A1" s="153"/>
      <c r="B1" s="157" t="s">
        <v>0</v>
      </c>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7"/>
      <c r="BC1" s="157"/>
      <c r="BD1" s="157"/>
      <c r="BE1" s="157"/>
      <c r="BF1" s="157"/>
      <c r="BG1" s="153"/>
      <c r="BH1" s="153"/>
      <c r="BI1" s="153"/>
      <c r="CA1" s="6"/>
      <c r="CD1" s="6"/>
      <c r="CF1" s="6"/>
    </row>
    <row r="2" spans="1:84" ht="20.100000000000001" customHeight="1" x14ac:dyDescent="0.3">
      <c r="A2" s="153"/>
      <c r="B2" s="157" t="s">
        <v>1</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3"/>
      <c r="BH2" s="153"/>
      <c r="BI2" s="153"/>
      <c r="CA2" s="6"/>
      <c r="CD2" s="6"/>
      <c r="CF2" s="6"/>
    </row>
    <row r="3" spans="1:84" ht="20.100000000000001" customHeight="1" x14ac:dyDescent="0.3">
      <c r="A3" s="153"/>
      <c r="B3" s="157" t="s">
        <v>2</v>
      </c>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3"/>
      <c r="BH3" s="153"/>
      <c r="BI3" s="153"/>
      <c r="CA3" s="6"/>
      <c r="CD3" s="6"/>
      <c r="CF3" s="6"/>
    </row>
    <row r="4" spans="1:84" ht="20.100000000000001" customHeight="1" x14ac:dyDescent="0.3">
      <c r="A4" s="153"/>
      <c r="B4" s="158" t="s">
        <v>3</v>
      </c>
      <c r="C4" s="158"/>
      <c r="D4" s="158"/>
      <c r="E4" s="158"/>
      <c r="F4" s="158"/>
      <c r="G4" s="158"/>
      <c r="H4" s="158"/>
      <c r="I4" s="158"/>
      <c r="J4" s="158"/>
      <c r="K4" s="158"/>
      <c r="L4" s="158"/>
      <c r="M4" s="158"/>
      <c r="N4" s="158"/>
      <c r="O4" s="158"/>
      <c r="P4" s="158" t="s">
        <v>4</v>
      </c>
      <c r="Q4" s="158"/>
      <c r="R4" s="158"/>
      <c r="S4" s="158"/>
      <c r="T4" s="158"/>
      <c r="U4" s="158"/>
      <c r="V4" s="158"/>
      <c r="W4" s="158"/>
      <c r="X4" s="158"/>
      <c r="Y4" s="158"/>
      <c r="Z4" s="158"/>
      <c r="AA4" s="158"/>
      <c r="AB4" s="158"/>
      <c r="AC4" s="158"/>
      <c r="AD4" s="158" t="s">
        <v>5</v>
      </c>
      <c r="AE4" s="158"/>
      <c r="AF4" s="158"/>
      <c r="AG4" s="158"/>
      <c r="AH4" s="158"/>
      <c r="AI4" s="158"/>
      <c r="AJ4" s="158"/>
      <c r="AK4" s="158"/>
      <c r="AL4" s="158"/>
      <c r="AM4" s="158"/>
      <c r="AN4" s="158"/>
      <c r="AO4" s="158"/>
      <c r="AP4" s="158"/>
      <c r="AQ4" s="158"/>
      <c r="AR4" s="158"/>
      <c r="AS4" s="158" t="s">
        <v>6</v>
      </c>
      <c r="AT4" s="158"/>
      <c r="AU4" s="158"/>
      <c r="AV4" s="158"/>
      <c r="AW4" s="158"/>
      <c r="AX4" s="158"/>
      <c r="AY4" s="158"/>
      <c r="AZ4" s="158"/>
      <c r="BA4" s="158"/>
      <c r="BB4" s="158"/>
      <c r="BC4" s="158"/>
      <c r="BD4" s="158"/>
      <c r="BE4" s="158"/>
      <c r="BF4" s="158"/>
      <c r="BG4" s="153"/>
      <c r="BH4" s="153"/>
      <c r="BI4" s="153"/>
      <c r="CA4" s="6"/>
      <c r="CD4" s="6"/>
      <c r="CF4" s="6"/>
    </row>
    <row r="5" spans="1:84" ht="20.100000000000001" customHeight="1" x14ac:dyDescent="0.3">
      <c r="A5" s="153"/>
      <c r="B5" s="158" t="s">
        <v>7</v>
      </c>
      <c r="C5" s="158"/>
      <c r="D5" s="158"/>
      <c r="E5" s="158"/>
      <c r="F5" s="158"/>
      <c r="G5" s="158"/>
      <c r="H5" s="158"/>
      <c r="I5" s="158"/>
      <c r="J5" s="158"/>
      <c r="K5" s="158"/>
      <c r="L5" s="158"/>
      <c r="M5" s="158"/>
      <c r="N5" s="158"/>
      <c r="O5" s="158"/>
      <c r="P5" s="158">
        <v>4</v>
      </c>
      <c r="Q5" s="158"/>
      <c r="R5" s="158"/>
      <c r="S5" s="158"/>
      <c r="T5" s="158"/>
      <c r="U5" s="158"/>
      <c r="V5" s="158"/>
      <c r="W5" s="158"/>
      <c r="X5" s="158"/>
      <c r="Y5" s="158"/>
      <c r="Z5" s="158"/>
      <c r="AA5" s="158"/>
      <c r="AB5" s="158"/>
      <c r="AC5" s="158"/>
      <c r="AD5" s="175">
        <v>45139</v>
      </c>
      <c r="AE5" s="175"/>
      <c r="AF5" s="175"/>
      <c r="AG5" s="175"/>
      <c r="AH5" s="175"/>
      <c r="AI5" s="175"/>
      <c r="AJ5" s="175"/>
      <c r="AK5" s="175"/>
      <c r="AL5" s="175"/>
      <c r="AM5" s="175"/>
      <c r="AN5" s="175"/>
      <c r="AO5" s="175"/>
      <c r="AP5" s="175"/>
      <c r="AQ5" s="175"/>
      <c r="AR5" s="175"/>
      <c r="AS5" s="158" t="s">
        <v>232</v>
      </c>
      <c r="AT5" s="158"/>
      <c r="AU5" s="158"/>
      <c r="AV5" s="158"/>
      <c r="AW5" s="158"/>
      <c r="AX5" s="158"/>
      <c r="AY5" s="158"/>
      <c r="AZ5" s="158"/>
      <c r="BA5" s="158"/>
      <c r="BB5" s="158"/>
      <c r="BC5" s="158"/>
      <c r="BD5" s="158"/>
      <c r="BE5" s="158"/>
      <c r="BF5" s="158"/>
      <c r="BG5" s="153"/>
      <c r="BH5" s="153"/>
      <c r="BI5" s="153"/>
      <c r="CA5" s="6"/>
      <c r="CD5" s="6"/>
      <c r="CF5" s="6"/>
    </row>
    <row r="6" spans="1:84" ht="20.100000000000001" customHeight="1" x14ac:dyDescent="0.3">
      <c r="A6" s="153"/>
      <c r="B6" s="158" t="s">
        <v>9</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3"/>
      <c r="BH6" s="153"/>
      <c r="BI6" s="153"/>
      <c r="CA6" s="6"/>
      <c r="CD6" s="6"/>
      <c r="CF6" s="6"/>
    </row>
    <row r="7" spans="1:84" ht="20.25" customHeight="1" x14ac:dyDescent="0.3">
      <c r="A7" s="13"/>
      <c r="B7" s="13"/>
      <c r="C7" s="13"/>
      <c r="D7" s="13"/>
      <c r="E7" s="13"/>
      <c r="F7" s="13"/>
      <c r="G7" s="13"/>
      <c r="H7" s="13"/>
      <c r="I7" s="92"/>
      <c r="J7" s="92"/>
      <c r="K7" s="92"/>
      <c r="L7" s="13"/>
      <c r="M7" s="8"/>
      <c r="N7" s="8"/>
      <c r="O7" s="8"/>
      <c r="P7" s="13"/>
      <c r="Q7" s="13"/>
      <c r="R7" s="13"/>
      <c r="S7" s="13"/>
      <c r="T7" s="13"/>
      <c r="AH7" s="6"/>
      <c r="CA7" s="6"/>
      <c r="CD7" s="6"/>
      <c r="CF7" s="6"/>
    </row>
    <row r="8" spans="1:84" x14ac:dyDescent="0.3">
      <c r="A8" s="192" t="s">
        <v>233</v>
      </c>
      <c r="B8" s="192" t="s">
        <v>234</v>
      </c>
      <c r="C8" s="192" t="s">
        <v>235</v>
      </c>
      <c r="D8" s="192" t="s">
        <v>236</v>
      </c>
      <c r="E8" s="192" t="s">
        <v>161</v>
      </c>
      <c r="F8" s="192" t="s">
        <v>237</v>
      </c>
      <c r="G8" s="192" t="s">
        <v>238</v>
      </c>
      <c r="H8" s="192" t="s">
        <v>239</v>
      </c>
      <c r="I8" s="191" t="s">
        <v>240</v>
      </c>
      <c r="J8" s="191" t="s">
        <v>241</v>
      </c>
      <c r="K8" s="191" t="s">
        <v>242</v>
      </c>
      <c r="L8" s="192" t="s">
        <v>243</v>
      </c>
      <c r="M8" s="191" t="s">
        <v>244</v>
      </c>
      <c r="N8" s="191" t="s">
        <v>245</v>
      </c>
      <c r="O8" s="191" t="s">
        <v>246</v>
      </c>
      <c r="P8" s="192" t="s">
        <v>247</v>
      </c>
      <c r="Q8" s="192" t="s">
        <v>248</v>
      </c>
      <c r="R8" s="192" t="s">
        <v>249</v>
      </c>
      <c r="S8" s="192" t="s">
        <v>250</v>
      </c>
      <c r="T8" s="192" t="s">
        <v>251</v>
      </c>
      <c r="U8" s="192" t="s">
        <v>249</v>
      </c>
      <c r="V8" s="192" t="s">
        <v>250</v>
      </c>
      <c r="W8" s="192" t="s">
        <v>252</v>
      </c>
      <c r="X8" s="192" t="s">
        <v>249</v>
      </c>
      <c r="Y8" s="192" t="s">
        <v>250</v>
      </c>
      <c r="Z8" s="192" t="s">
        <v>253</v>
      </c>
      <c r="AA8" s="192" t="s">
        <v>249</v>
      </c>
      <c r="AB8" s="192" t="s">
        <v>250</v>
      </c>
      <c r="AC8" s="192" t="s">
        <v>254</v>
      </c>
      <c r="AD8" s="192" t="s">
        <v>249</v>
      </c>
      <c r="AE8" s="192" t="s">
        <v>250</v>
      </c>
      <c r="AF8" s="192" t="s">
        <v>255</v>
      </c>
      <c r="AG8" s="192" t="s">
        <v>249</v>
      </c>
      <c r="AH8" s="192" t="s">
        <v>250</v>
      </c>
      <c r="AI8" s="192" t="s">
        <v>256</v>
      </c>
      <c r="AJ8" s="192" t="s">
        <v>249</v>
      </c>
      <c r="AK8" s="192" t="s">
        <v>250</v>
      </c>
      <c r="AL8" s="192" t="s">
        <v>257</v>
      </c>
      <c r="AM8" s="192" t="s">
        <v>249</v>
      </c>
      <c r="AN8" s="192" t="s">
        <v>250</v>
      </c>
      <c r="AO8" s="192" t="s">
        <v>258</v>
      </c>
      <c r="AP8" s="192" t="s">
        <v>249</v>
      </c>
      <c r="AQ8" s="192" t="s">
        <v>250</v>
      </c>
      <c r="AR8" s="192" t="s">
        <v>259</v>
      </c>
      <c r="AS8" s="192" t="s">
        <v>249</v>
      </c>
      <c r="AT8" s="192" t="s">
        <v>250</v>
      </c>
      <c r="AU8" s="192" t="s">
        <v>260</v>
      </c>
      <c r="AV8" s="192" t="s">
        <v>249</v>
      </c>
      <c r="AW8" s="192" t="s">
        <v>250</v>
      </c>
      <c r="AX8" s="192" t="s">
        <v>261</v>
      </c>
      <c r="AY8" s="192" t="s">
        <v>249</v>
      </c>
      <c r="AZ8" s="192" t="s">
        <v>250</v>
      </c>
      <c r="BA8" s="192" t="s">
        <v>262</v>
      </c>
      <c r="BB8" s="176" t="s">
        <v>30</v>
      </c>
      <c r="BC8" s="177"/>
      <c r="BD8" s="176"/>
      <c r="BE8" s="176"/>
      <c r="BF8" s="177"/>
      <c r="BG8" s="176"/>
      <c r="BH8" s="177"/>
      <c r="BI8" s="176"/>
    </row>
    <row r="9" spans="1:84" x14ac:dyDescent="0.3">
      <c r="A9" s="192"/>
      <c r="B9" s="192"/>
      <c r="C9" s="192"/>
      <c r="D9" s="192"/>
      <c r="E9" s="192"/>
      <c r="F9" s="192"/>
      <c r="G9" s="192"/>
      <c r="H9" s="192"/>
      <c r="I9" s="191"/>
      <c r="J9" s="191"/>
      <c r="K9" s="191"/>
      <c r="L9" s="192"/>
      <c r="M9" s="191"/>
      <c r="N9" s="191"/>
      <c r="O9" s="191"/>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2"/>
      <c r="AZ9" s="192"/>
      <c r="BA9" s="192"/>
      <c r="BB9" s="176" t="s">
        <v>31</v>
      </c>
      <c r="BC9" s="177"/>
      <c r="BD9" s="176"/>
      <c r="BE9" s="176" t="s">
        <v>32</v>
      </c>
      <c r="BF9" s="177"/>
      <c r="BG9" s="176"/>
      <c r="BH9" s="177" t="s">
        <v>33</v>
      </c>
      <c r="BI9" s="176" t="s">
        <v>34</v>
      </c>
    </row>
    <row r="10" spans="1:84" ht="41.4" x14ac:dyDescent="0.3">
      <c r="A10" s="192"/>
      <c r="B10" s="192"/>
      <c r="C10" s="192"/>
      <c r="D10" s="192"/>
      <c r="E10" s="192"/>
      <c r="F10" s="192"/>
      <c r="G10" s="192"/>
      <c r="H10" s="192"/>
      <c r="I10" s="191"/>
      <c r="J10" s="191"/>
      <c r="K10" s="191"/>
      <c r="L10" s="192"/>
      <c r="M10" s="191"/>
      <c r="N10" s="191"/>
      <c r="O10" s="191"/>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92"/>
      <c r="AV10" s="192"/>
      <c r="AW10" s="192"/>
      <c r="AX10" s="192"/>
      <c r="AY10" s="192"/>
      <c r="AZ10" s="192"/>
      <c r="BA10" s="192"/>
      <c r="BB10" s="10" t="s">
        <v>34</v>
      </c>
      <c r="BC10" s="11" t="s">
        <v>35</v>
      </c>
      <c r="BD10" s="10" t="s">
        <v>36</v>
      </c>
      <c r="BE10" s="10" t="s">
        <v>34</v>
      </c>
      <c r="BF10" s="11" t="s">
        <v>35</v>
      </c>
      <c r="BG10" s="10" t="s">
        <v>36</v>
      </c>
      <c r="BH10" s="178"/>
      <c r="BI10" s="179"/>
    </row>
    <row r="11" spans="1:84" ht="45" customHeight="1" x14ac:dyDescent="0.3">
      <c r="A11" s="79" t="s">
        <v>263</v>
      </c>
      <c r="B11" s="79" t="s">
        <v>264</v>
      </c>
      <c r="C11" s="79" t="s">
        <v>265</v>
      </c>
      <c r="D11" s="80" t="s">
        <v>266</v>
      </c>
      <c r="E11" s="79" t="s">
        <v>267</v>
      </c>
      <c r="F11" s="79" t="s">
        <v>268</v>
      </c>
      <c r="G11" s="80" t="s">
        <v>269</v>
      </c>
      <c r="H11" s="79" t="s">
        <v>270</v>
      </c>
      <c r="I11" s="93" t="s">
        <v>271</v>
      </c>
      <c r="J11" s="93" t="s">
        <v>272</v>
      </c>
      <c r="K11" s="93" t="s">
        <v>273</v>
      </c>
      <c r="L11" s="80" t="s">
        <v>274</v>
      </c>
      <c r="M11" s="93">
        <v>190000</v>
      </c>
      <c r="N11" s="93" t="s">
        <v>275</v>
      </c>
      <c r="O11" s="94">
        <v>46100</v>
      </c>
      <c r="P11" s="80" t="s">
        <v>276</v>
      </c>
      <c r="Q11" s="81">
        <v>1</v>
      </c>
      <c r="R11" s="80" t="s">
        <v>277</v>
      </c>
      <c r="S11" s="80" t="s">
        <v>278</v>
      </c>
      <c r="T11" s="81">
        <v>1</v>
      </c>
      <c r="U11" s="80" t="s">
        <v>279</v>
      </c>
      <c r="V11" s="80" t="s">
        <v>280</v>
      </c>
      <c r="W11" s="81">
        <v>1</v>
      </c>
      <c r="X11" s="80" t="s">
        <v>281</v>
      </c>
      <c r="Y11" s="98" t="s">
        <v>278</v>
      </c>
      <c r="Z11" s="82">
        <v>0</v>
      </c>
    </row>
    <row r="12" spans="1:84" ht="45" customHeight="1" x14ac:dyDescent="0.3">
      <c r="A12" s="79" t="s">
        <v>282</v>
      </c>
      <c r="B12" s="79" t="s">
        <v>283</v>
      </c>
      <c r="C12" s="79" t="s">
        <v>265</v>
      </c>
      <c r="D12" s="80" t="s">
        <v>284</v>
      </c>
      <c r="E12" s="79" t="s">
        <v>267</v>
      </c>
      <c r="F12" s="79" t="s">
        <v>268</v>
      </c>
      <c r="G12" s="80" t="s">
        <v>269</v>
      </c>
      <c r="H12" s="79" t="s">
        <v>270</v>
      </c>
      <c r="I12" s="93" t="s">
        <v>271</v>
      </c>
      <c r="J12" s="93" t="s">
        <v>272</v>
      </c>
      <c r="K12" s="93" t="s">
        <v>273</v>
      </c>
      <c r="L12" s="80" t="s">
        <v>285</v>
      </c>
      <c r="M12" s="93">
        <v>300000</v>
      </c>
      <c r="N12" s="93" t="s">
        <v>275</v>
      </c>
      <c r="O12" s="94">
        <v>46100</v>
      </c>
      <c r="P12" s="80" t="s">
        <v>286</v>
      </c>
      <c r="Q12" s="81">
        <v>1</v>
      </c>
      <c r="R12" s="80" t="s">
        <v>287</v>
      </c>
      <c r="S12" s="80" t="s">
        <v>278</v>
      </c>
      <c r="T12" s="81">
        <v>1</v>
      </c>
      <c r="U12" s="80" t="s">
        <v>288</v>
      </c>
      <c r="V12" s="80" t="s">
        <v>280</v>
      </c>
      <c r="W12" s="81">
        <v>1</v>
      </c>
      <c r="X12" s="80" t="s">
        <v>289</v>
      </c>
      <c r="Y12" s="98" t="s">
        <v>278</v>
      </c>
      <c r="Z12" s="82">
        <v>0</v>
      </c>
    </row>
    <row r="13" spans="1:84" ht="45" customHeight="1" x14ac:dyDescent="0.3">
      <c r="A13" s="83" t="s">
        <v>290</v>
      </c>
      <c r="B13" s="83" t="s">
        <v>291</v>
      </c>
      <c r="C13" s="83" t="s">
        <v>265</v>
      </c>
      <c r="D13" s="83" t="s">
        <v>292</v>
      </c>
      <c r="E13" s="83" t="s">
        <v>46</v>
      </c>
      <c r="F13" s="83" t="s">
        <v>293</v>
      </c>
      <c r="G13" s="83" t="s">
        <v>294</v>
      </c>
      <c r="H13" s="83" t="s">
        <v>295</v>
      </c>
      <c r="I13" s="95" t="s">
        <v>271</v>
      </c>
      <c r="J13" s="95" t="s">
        <v>272</v>
      </c>
      <c r="K13" s="95" t="s">
        <v>273</v>
      </c>
      <c r="L13" s="83" t="s">
        <v>296</v>
      </c>
      <c r="M13" s="95">
        <v>4700</v>
      </c>
      <c r="N13" s="95" t="s">
        <v>275</v>
      </c>
      <c r="O13" s="96">
        <v>46112</v>
      </c>
      <c r="P13" s="83" t="s">
        <v>297</v>
      </c>
      <c r="Q13" s="84">
        <v>1</v>
      </c>
      <c r="R13" s="83" t="s">
        <v>298</v>
      </c>
      <c r="S13" s="83" t="s">
        <v>278</v>
      </c>
      <c r="T13" s="84">
        <v>1</v>
      </c>
      <c r="U13" s="83" t="s">
        <v>299</v>
      </c>
      <c r="V13" s="83" t="s">
        <v>278</v>
      </c>
      <c r="W13" s="84">
        <v>1</v>
      </c>
      <c r="X13" s="83" t="s">
        <v>300</v>
      </c>
      <c r="Y13" s="99" t="s">
        <v>278</v>
      </c>
      <c r="Z13" s="85">
        <v>0</v>
      </c>
    </row>
    <row r="14" spans="1:84" ht="45" customHeight="1" x14ac:dyDescent="0.3">
      <c r="A14" s="79" t="s">
        <v>301</v>
      </c>
      <c r="B14" s="79" t="s">
        <v>302</v>
      </c>
      <c r="C14" s="79" t="s">
        <v>265</v>
      </c>
      <c r="D14" s="80" t="s">
        <v>303</v>
      </c>
      <c r="E14" s="79" t="s">
        <v>46</v>
      </c>
      <c r="F14" s="79" t="s">
        <v>293</v>
      </c>
      <c r="G14" s="80" t="s">
        <v>294</v>
      </c>
      <c r="H14" s="79" t="s">
        <v>295</v>
      </c>
      <c r="I14" s="93" t="s">
        <v>304</v>
      </c>
      <c r="J14" s="93" t="s">
        <v>272</v>
      </c>
      <c r="K14" s="93" t="s">
        <v>305</v>
      </c>
      <c r="L14" s="80" t="s">
        <v>306</v>
      </c>
      <c r="M14" s="93">
        <v>686</v>
      </c>
      <c r="N14" s="93" t="s">
        <v>275</v>
      </c>
      <c r="O14" s="94">
        <v>46112</v>
      </c>
      <c r="P14" s="80" t="s">
        <v>307</v>
      </c>
      <c r="Q14" s="79"/>
      <c r="R14" s="79"/>
      <c r="S14" s="79"/>
      <c r="T14" s="79"/>
      <c r="U14" s="79"/>
      <c r="V14" s="79"/>
      <c r="W14" s="86">
        <v>0.99629999999999996</v>
      </c>
      <c r="X14" s="80" t="s">
        <v>308</v>
      </c>
      <c r="Y14" s="98" t="s">
        <v>309</v>
      </c>
      <c r="Z14" s="79"/>
    </row>
    <row r="15" spans="1:84" ht="45" customHeight="1" x14ac:dyDescent="0.3">
      <c r="A15" s="79" t="s">
        <v>310</v>
      </c>
      <c r="B15" s="79" t="s">
        <v>311</v>
      </c>
      <c r="C15" s="79" t="s">
        <v>265</v>
      </c>
      <c r="D15" s="80" t="s">
        <v>312</v>
      </c>
      <c r="E15" s="79" t="s">
        <v>46</v>
      </c>
      <c r="F15" s="79" t="s">
        <v>293</v>
      </c>
      <c r="G15" s="80" t="s">
        <v>294</v>
      </c>
      <c r="H15" s="79" t="s">
        <v>295</v>
      </c>
      <c r="I15" s="93" t="s">
        <v>304</v>
      </c>
      <c r="J15" s="93" t="s">
        <v>272</v>
      </c>
      <c r="K15" s="93" t="s">
        <v>305</v>
      </c>
      <c r="L15" s="80" t="s">
        <v>313</v>
      </c>
      <c r="M15" s="93">
        <v>3972</v>
      </c>
      <c r="N15" s="93" t="s">
        <v>275</v>
      </c>
      <c r="O15" s="94">
        <v>46112</v>
      </c>
      <c r="P15" s="80" t="s">
        <v>314</v>
      </c>
      <c r="Q15" s="79"/>
      <c r="R15" s="79"/>
      <c r="S15" s="79"/>
      <c r="T15" s="79"/>
      <c r="U15" s="79"/>
      <c r="V15" s="79"/>
      <c r="W15" s="86">
        <v>0.99870000000000003</v>
      </c>
      <c r="X15" s="80" t="s">
        <v>315</v>
      </c>
      <c r="Y15" s="98" t="s">
        <v>278</v>
      </c>
      <c r="Z15" s="79"/>
    </row>
    <row r="16" spans="1:84" ht="45" customHeight="1" x14ac:dyDescent="0.3">
      <c r="A16" s="79" t="s">
        <v>316</v>
      </c>
      <c r="B16" s="79" t="s">
        <v>317</v>
      </c>
      <c r="C16" s="79" t="s">
        <v>265</v>
      </c>
      <c r="D16" s="80" t="s">
        <v>318</v>
      </c>
      <c r="E16" s="79" t="s">
        <v>46</v>
      </c>
      <c r="F16" s="79" t="s">
        <v>293</v>
      </c>
      <c r="G16" s="80" t="s">
        <v>294</v>
      </c>
      <c r="H16" s="79" t="s">
        <v>295</v>
      </c>
      <c r="I16" s="93" t="s">
        <v>304</v>
      </c>
      <c r="J16" s="93" t="s">
        <v>272</v>
      </c>
      <c r="K16" s="93" t="s">
        <v>305</v>
      </c>
      <c r="L16" s="80" t="s">
        <v>319</v>
      </c>
      <c r="M16" s="93">
        <v>3123</v>
      </c>
      <c r="N16" s="93" t="s">
        <v>275</v>
      </c>
      <c r="O16" s="94">
        <v>46112</v>
      </c>
      <c r="P16" s="80" t="s">
        <v>320</v>
      </c>
      <c r="Q16" s="79"/>
      <c r="R16" s="79"/>
      <c r="S16" s="79"/>
      <c r="T16" s="79"/>
      <c r="U16" s="79"/>
      <c r="V16" s="79"/>
      <c r="W16" s="86">
        <v>0.99909999999999999</v>
      </c>
      <c r="X16" s="80" t="s">
        <v>321</v>
      </c>
      <c r="Y16" s="98" t="s">
        <v>278</v>
      </c>
      <c r="Z16" s="79"/>
    </row>
    <row r="17" spans="1:26" ht="45" customHeight="1" x14ac:dyDescent="0.3">
      <c r="A17" s="79" t="s">
        <v>322</v>
      </c>
      <c r="B17" s="79" t="s">
        <v>323</v>
      </c>
      <c r="C17" s="79" t="s">
        <v>265</v>
      </c>
      <c r="D17" s="80" t="s">
        <v>324</v>
      </c>
      <c r="E17" s="79" t="s">
        <v>194</v>
      </c>
      <c r="F17" s="79" t="s">
        <v>325</v>
      </c>
      <c r="G17" s="80" t="s">
        <v>326</v>
      </c>
      <c r="H17" s="79" t="s">
        <v>327</v>
      </c>
      <c r="I17" s="93" t="s">
        <v>304</v>
      </c>
      <c r="J17" s="93" t="s">
        <v>272</v>
      </c>
      <c r="K17" s="93" t="s">
        <v>328</v>
      </c>
      <c r="L17" s="80" t="s">
        <v>329</v>
      </c>
      <c r="M17" s="93">
        <v>75</v>
      </c>
      <c r="N17" s="93" t="s">
        <v>275</v>
      </c>
      <c r="O17" s="94">
        <v>45622</v>
      </c>
      <c r="P17" s="80" t="s">
        <v>330</v>
      </c>
      <c r="Q17" s="79"/>
      <c r="R17" s="79"/>
      <c r="S17" s="79"/>
      <c r="T17" s="79"/>
      <c r="U17" s="79"/>
      <c r="V17" s="79"/>
      <c r="W17" s="79"/>
      <c r="X17" s="79"/>
      <c r="Y17" s="100"/>
      <c r="Z17" s="79"/>
    </row>
    <row r="18" spans="1:26" ht="45" customHeight="1" x14ac:dyDescent="0.3">
      <c r="A18" s="79" t="s">
        <v>331</v>
      </c>
      <c r="B18" s="79" t="s">
        <v>332</v>
      </c>
      <c r="C18" s="79" t="s">
        <v>265</v>
      </c>
      <c r="D18" s="80" t="s">
        <v>333</v>
      </c>
      <c r="E18" s="79" t="s">
        <v>194</v>
      </c>
      <c r="F18" s="79" t="s">
        <v>325</v>
      </c>
      <c r="G18" s="80" t="s">
        <v>326</v>
      </c>
      <c r="H18" s="79" t="s">
        <v>327</v>
      </c>
      <c r="I18" s="93" t="s">
        <v>304</v>
      </c>
      <c r="J18" s="93" t="s">
        <v>272</v>
      </c>
      <c r="K18" s="93" t="s">
        <v>328</v>
      </c>
      <c r="L18" s="80" t="s">
        <v>334</v>
      </c>
      <c r="M18" s="93" t="s">
        <v>335</v>
      </c>
      <c r="N18" s="93" t="s">
        <v>336</v>
      </c>
      <c r="O18" s="94">
        <v>45622</v>
      </c>
      <c r="P18" s="80" t="s">
        <v>337</v>
      </c>
      <c r="Q18" s="79"/>
      <c r="R18" s="79"/>
      <c r="S18" s="79"/>
      <c r="T18" s="79"/>
      <c r="U18" s="79"/>
      <c r="V18" s="79"/>
      <c r="W18" s="79"/>
      <c r="X18" s="79"/>
      <c r="Y18" s="100"/>
      <c r="Z18" s="79"/>
    </row>
    <row r="19" spans="1:26" ht="45" customHeight="1" x14ac:dyDescent="0.3">
      <c r="A19" s="79" t="s">
        <v>338</v>
      </c>
      <c r="B19" s="79" t="s">
        <v>339</v>
      </c>
      <c r="C19" s="79" t="s">
        <v>265</v>
      </c>
      <c r="D19" s="80" t="s">
        <v>340</v>
      </c>
      <c r="E19" s="79" t="s">
        <v>194</v>
      </c>
      <c r="F19" s="79" t="s">
        <v>325</v>
      </c>
      <c r="G19" s="80" t="s">
        <v>326</v>
      </c>
      <c r="H19" s="79" t="s">
        <v>327</v>
      </c>
      <c r="I19" s="93" t="s">
        <v>304</v>
      </c>
      <c r="J19" s="93" t="s">
        <v>272</v>
      </c>
      <c r="K19" s="93" t="s">
        <v>328</v>
      </c>
      <c r="L19" s="80" t="s">
        <v>341</v>
      </c>
      <c r="M19" s="93" t="s">
        <v>342</v>
      </c>
      <c r="N19" s="93" t="s">
        <v>336</v>
      </c>
      <c r="O19" s="94">
        <v>45622</v>
      </c>
      <c r="P19" s="80" t="s">
        <v>343</v>
      </c>
      <c r="Q19" s="79"/>
      <c r="R19" s="79"/>
      <c r="S19" s="79"/>
      <c r="T19" s="79"/>
      <c r="U19" s="79"/>
      <c r="V19" s="79"/>
      <c r="W19" s="79"/>
      <c r="X19" s="79"/>
      <c r="Y19" s="100"/>
      <c r="Z19" s="79"/>
    </row>
    <row r="20" spans="1:26" ht="45" customHeight="1" x14ac:dyDescent="0.3">
      <c r="A20" s="79" t="s">
        <v>344</v>
      </c>
      <c r="B20" s="79" t="s">
        <v>345</v>
      </c>
      <c r="C20" s="79" t="s">
        <v>265</v>
      </c>
      <c r="D20" s="80" t="s">
        <v>346</v>
      </c>
      <c r="E20" s="79" t="s">
        <v>347</v>
      </c>
      <c r="F20" s="79" t="s">
        <v>348</v>
      </c>
      <c r="G20" s="80" t="s">
        <v>349</v>
      </c>
      <c r="H20" s="79" t="s">
        <v>350</v>
      </c>
      <c r="I20" s="93" t="s">
        <v>271</v>
      </c>
      <c r="J20" s="93" t="s">
        <v>272</v>
      </c>
      <c r="K20" s="93" t="s">
        <v>305</v>
      </c>
      <c r="L20" s="80" t="s">
        <v>351</v>
      </c>
      <c r="M20" s="93">
        <v>100</v>
      </c>
      <c r="N20" s="93" t="s">
        <v>275</v>
      </c>
      <c r="O20" s="94">
        <v>45726</v>
      </c>
      <c r="P20" s="80" t="s">
        <v>352</v>
      </c>
      <c r="Q20" s="79"/>
      <c r="R20" s="79"/>
      <c r="S20" s="79"/>
      <c r="T20" s="79"/>
      <c r="U20" s="79"/>
      <c r="V20" s="79"/>
      <c r="W20" s="81">
        <v>1</v>
      </c>
      <c r="X20" s="80" t="s">
        <v>353</v>
      </c>
      <c r="Y20" s="98" t="s">
        <v>278</v>
      </c>
      <c r="Z20" s="79"/>
    </row>
    <row r="21" spans="1:26" ht="45" customHeight="1" x14ac:dyDescent="0.3">
      <c r="A21" s="79" t="s">
        <v>354</v>
      </c>
      <c r="B21" s="79" t="s">
        <v>355</v>
      </c>
      <c r="C21" s="79" t="s">
        <v>265</v>
      </c>
      <c r="D21" s="80" t="s">
        <v>356</v>
      </c>
      <c r="E21" s="79" t="s">
        <v>347</v>
      </c>
      <c r="F21" s="79" t="s">
        <v>348</v>
      </c>
      <c r="G21" s="80" t="s">
        <v>349</v>
      </c>
      <c r="H21" s="79" t="s">
        <v>350</v>
      </c>
      <c r="I21" s="93" t="s">
        <v>271</v>
      </c>
      <c r="J21" s="93" t="s">
        <v>272</v>
      </c>
      <c r="K21" s="93" t="s">
        <v>305</v>
      </c>
      <c r="L21" s="80" t="s">
        <v>357</v>
      </c>
      <c r="M21" s="93" t="s">
        <v>358</v>
      </c>
      <c r="N21" s="93" t="s">
        <v>275</v>
      </c>
      <c r="O21" s="94">
        <v>45757</v>
      </c>
      <c r="P21" s="80" t="s">
        <v>359</v>
      </c>
      <c r="Q21" s="79"/>
      <c r="R21" s="79"/>
      <c r="S21" s="79"/>
      <c r="T21" s="79"/>
      <c r="U21" s="79"/>
      <c r="V21" s="79"/>
      <c r="W21" s="87">
        <v>0.70420000000000005</v>
      </c>
      <c r="X21" s="80" t="s">
        <v>360</v>
      </c>
      <c r="Y21" s="98" t="s">
        <v>361</v>
      </c>
      <c r="Z21" s="79"/>
    </row>
    <row r="22" spans="1:26" ht="45" customHeight="1" x14ac:dyDescent="0.3">
      <c r="A22" s="79" t="s">
        <v>362</v>
      </c>
      <c r="B22" s="79" t="s">
        <v>363</v>
      </c>
      <c r="C22" s="79" t="s">
        <v>265</v>
      </c>
      <c r="D22" s="80" t="s">
        <v>364</v>
      </c>
      <c r="E22" s="79" t="s">
        <v>215</v>
      </c>
      <c r="F22" s="79" t="s">
        <v>365</v>
      </c>
      <c r="G22" s="80" t="s">
        <v>366</v>
      </c>
      <c r="H22" s="79" t="s">
        <v>367</v>
      </c>
      <c r="I22" s="93" t="s">
        <v>304</v>
      </c>
      <c r="J22" s="93" t="s">
        <v>272</v>
      </c>
      <c r="K22" s="93" t="s">
        <v>328</v>
      </c>
      <c r="L22" s="80" t="s">
        <v>368</v>
      </c>
      <c r="M22" s="93">
        <v>80.67</v>
      </c>
      <c r="N22" s="93" t="s">
        <v>275</v>
      </c>
      <c r="O22" s="94">
        <v>45846</v>
      </c>
      <c r="P22" s="80" t="s">
        <v>369</v>
      </c>
      <c r="Q22" s="79"/>
      <c r="R22" s="79"/>
      <c r="S22" s="79"/>
      <c r="T22" s="79"/>
      <c r="U22" s="79"/>
      <c r="V22" s="79"/>
      <c r="W22" s="79"/>
      <c r="X22" s="79"/>
      <c r="Y22" s="100"/>
      <c r="Z22" s="79"/>
    </row>
    <row r="23" spans="1:26" ht="45" customHeight="1" x14ac:dyDescent="0.3">
      <c r="A23" s="79" t="s">
        <v>370</v>
      </c>
      <c r="B23" s="79" t="s">
        <v>371</v>
      </c>
      <c r="C23" s="79" t="s">
        <v>265</v>
      </c>
      <c r="D23" s="80" t="s">
        <v>372</v>
      </c>
      <c r="E23" s="79" t="s">
        <v>230</v>
      </c>
      <c r="F23" s="79" t="s">
        <v>373</v>
      </c>
      <c r="G23" s="80" t="s">
        <v>374</v>
      </c>
      <c r="H23" s="79" t="s">
        <v>375</v>
      </c>
      <c r="I23" s="93" t="s">
        <v>271</v>
      </c>
      <c r="J23" s="93" t="s">
        <v>272</v>
      </c>
      <c r="K23" s="93" t="s">
        <v>305</v>
      </c>
      <c r="L23" s="80" t="s">
        <v>376</v>
      </c>
      <c r="M23" s="97">
        <v>1</v>
      </c>
      <c r="N23" s="93" t="s">
        <v>336</v>
      </c>
      <c r="O23" s="94">
        <v>45881</v>
      </c>
      <c r="P23" s="80" t="s">
        <v>377</v>
      </c>
      <c r="Q23" s="79"/>
      <c r="R23" s="79"/>
      <c r="S23" s="79"/>
      <c r="T23" s="79"/>
      <c r="U23" s="79"/>
      <c r="V23" s="79"/>
      <c r="W23" s="81">
        <v>1</v>
      </c>
      <c r="X23" s="80" t="s">
        <v>378</v>
      </c>
      <c r="Y23" s="98" t="s">
        <v>379</v>
      </c>
      <c r="Z23" s="79"/>
    </row>
    <row r="24" spans="1:26" ht="45" customHeight="1" x14ac:dyDescent="0.3">
      <c r="A24" s="79" t="s">
        <v>380</v>
      </c>
      <c r="B24" s="79" t="s">
        <v>381</v>
      </c>
      <c r="C24" s="79" t="s">
        <v>265</v>
      </c>
      <c r="D24" s="80" t="s">
        <v>382</v>
      </c>
      <c r="E24" s="79" t="s">
        <v>69</v>
      </c>
      <c r="F24" s="79" t="s">
        <v>383</v>
      </c>
      <c r="G24" s="80" t="s">
        <v>384</v>
      </c>
      <c r="H24" s="79" t="s">
        <v>385</v>
      </c>
      <c r="I24" s="93" t="s">
        <v>271</v>
      </c>
      <c r="J24" s="93" t="s">
        <v>272</v>
      </c>
      <c r="K24" s="93" t="s">
        <v>305</v>
      </c>
      <c r="L24" s="80" t="s">
        <v>386</v>
      </c>
      <c r="M24" s="93">
        <v>73</v>
      </c>
      <c r="N24" s="93" t="s">
        <v>275</v>
      </c>
      <c r="O24" s="94">
        <v>45670</v>
      </c>
      <c r="P24" s="80" t="s">
        <v>387</v>
      </c>
      <c r="Q24" s="79"/>
      <c r="R24" s="79"/>
      <c r="S24" s="79"/>
      <c r="T24" s="79"/>
      <c r="U24" s="79"/>
      <c r="V24" s="79"/>
      <c r="W24" s="81">
        <v>1</v>
      </c>
      <c r="X24" s="80" t="s">
        <v>388</v>
      </c>
      <c r="Y24" s="98" t="s">
        <v>278</v>
      </c>
      <c r="Z24" s="79"/>
    </row>
    <row r="25" spans="1:26" ht="45" customHeight="1" x14ac:dyDescent="0.3">
      <c r="A25" s="79" t="s">
        <v>389</v>
      </c>
      <c r="B25" s="79" t="s">
        <v>390</v>
      </c>
      <c r="C25" s="79" t="s">
        <v>265</v>
      </c>
      <c r="D25" s="80" t="s">
        <v>391</v>
      </c>
      <c r="E25" s="79" t="s">
        <v>392</v>
      </c>
      <c r="F25" s="79" t="s">
        <v>393</v>
      </c>
      <c r="G25" s="80" t="s">
        <v>394</v>
      </c>
      <c r="H25" s="79" t="s">
        <v>395</v>
      </c>
      <c r="I25" s="93" t="s">
        <v>271</v>
      </c>
      <c r="J25" s="93" t="s">
        <v>272</v>
      </c>
      <c r="K25" s="93" t="s">
        <v>305</v>
      </c>
      <c r="L25" s="80" t="s">
        <v>396</v>
      </c>
      <c r="M25" s="93">
        <v>100</v>
      </c>
      <c r="N25" s="93" t="s">
        <v>275</v>
      </c>
      <c r="O25" s="94">
        <v>45743</v>
      </c>
      <c r="P25" s="80" t="s">
        <v>397</v>
      </c>
      <c r="Q25" s="79"/>
      <c r="R25" s="79"/>
      <c r="S25" s="79"/>
      <c r="T25" s="79"/>
      <c r="U25" s="79"/>
      <c r="V25" s="79"/>
      <c r="W25" s="81">
        <v>1</v>
      </c>
      <c r="X25" s="80" t="s">
        <v>398</v>
      </c>
      <c r="Y25" s="98" t="s">
        <v>399</v>
      </c>
      <c r="Z25" s="79"/>
    </row>
    <row r="26" spans="1:26" ht="45" customHeight="1" x14ac:dyDescent="0.3">
      <c r="A26" s="79" t="s">
        <v>400</v>
      </c>
      <c r="B26" s="79" t="s">
        <v>401</v>
      </c>
      <c r="C26" s="79" t="s">
        <v>265</v>
      </c>
      <c r="D26" s="80" t="s">
        <v>402</v>
      </c>
      <c r="E26" s="79" t="s">
        <v>194</v>
      </c>
      <c r="F26" s="79" t="s">
        <v>403</v>
      </c>
      <c r="G26" s="80" t="s">
        <v>404</v>
      </c>
      <c r="H26" s="79" t="s">
        <v>405</v>
      </c>
      <c r="I26" s="93" t="s">
        <v>406</v>
      </c>
      <c r="J26" s="93" t="s">
        <v>272</v>
      </c>
      <c r="K26" s="93" t="s">
        <v>273</v>
      </c>
      <c r="L26" s="80" t="s">
        <v>407</v>
      </c>
      <c r="M26" s="93">
        <v>99.81</v>
      </c>
      <c r="N26" s="93" t="s">
        <v>275</v>
      </c>
      <c r="O26" s="94">
        <v>46111</v>
      </c>
      <c r="P26" s="80" t="s">
        <v>408</v>
      </c>
      <c r="Q26" s="87">
        <v>0.90049999999999997</v>
      </c>
      <c r="R26" s="80" t="s">
        <v>409</v>
      </c>
      <c r="S26" s="80" t="s">
        <v>410</v>
      </c>
      <c r="T26" s="87">
        <v>0.90029999999999999</v>
      </c>
      <c r="U26" s="80" t="s">
        <v>411</v>
      </c>
      <c r="V26" s="80" t="s">
        <v>412</v>
      </c>
      <c r="W26" s="87">
        <v>0.90049999999999997</v>
      </c>
      <c r="X26" s="80" t="s">
        <v>413</v>
      </c>
      <c r="Y26" s="98" t="s">
        <v>414</v>
      </c>
      <c r="Z26" s="82">
        <v>0</v>
      </c>
    </row>
    <row r="27" spans="1:26" ht="45" customHeight="1" x14ac:dyDescent="0.3">
      <c r="A27" s="79" t="s">
        <v>415</v>
      </c>
      <c r="B27" s="79" t="s">
        <v>416</v>
      </c>
      <c r="C27" s="79" t="s">
        <v>265</v>
      </c>
      <c r="D27" s="80" t="s">
        <v>417</v>
      </c>
      <c r="E27" s="79" t="s">
        <v>194</v>
      </c>
      <c r="F27" s="79" t="s">
        <v>403</v>
      </c>
      <c r="G27" s="80" t="s">
        <v>404</v>
      </c>
      <c r="H27" s="79" t="s">
        <v>405</v>
      </c>
      <c r="I27" s="93" t="s">
        <v>406</v>
      </c>
      <c r="J27" s="93" t="s">
        <v>272</v>
      </c>
      <c r="K27" s="93" t="s">
        <v>273</v>
      </c>
      <c r="L27" s="80" t="s">
        <v>418</v>
      </c>
      <c r="M27" s="93">
        <v>97.53</v>
      </c>
      <c r="N27" s="93" t="s">
        <v>275</v>
      </c>
      <c r="O27" s="94">
        <v>46111</v>
      </c>
      <c r="P27" s="80" t="s">
        <v>419</v>
      </c>
      <c r="Q27" s="86">
        <v>0.98250000000000004</v>
      </c>
      <c r="R27" s="80" t="s">
        <v>420</v>
      </c>
      <c r="S27" s="80" t="s">
        <v>309</v>
      </c>
      <c r="T27" s="86">
        <v>0.96840000000000004</v>
      </c>
      <c r="U27" s="80" t="s">
        <v>421</v>
      </c>
      <c r="V27" s="80" t="s">
        <v>422</v>
      </c>
      <c r="W27" s="88">
        <v>0.91139999999999999</v>
      </c>
      <c r="X27" s="80" t="s">
        <v>423</v>
      </c>
      <c r="Y27" s="98" t="s">
        <v>424</v>
      </c>
      <c r="Z27" s="82">
        <v>0</v>
      </c>
    </row>
    <row r="28" spans="1:26" ht="45" customHeight="1" x14ac:dyDescent="0.3">
      <c r="A28" s="79" t="s">
        <v>425</v>
      </c>
      <c r="B28" s="79" t="s">
        <v>426</v>
      </c>
      <c r="C28" s="79" t="s">
        <v>265</v>
      </c>
      <c r="D28" s="80" t="s">
        <v>427</v>
      </c>
      <c r="E28" s="79" t="s">
        <v>194</v>
      </c>
      <c r="F28" s="79" t="s">
        <v>403</v>
      </c>
      <c r="G28" s="80" t="s">
        <v>404</v>
      </c>
      <c r="H28" s="79" t="s">
        <v>405</v>
      </c>
      <c r="I28" s="93" t="s">
        <v>304</v>
      </c>
      <c r="J28" s="93" t="s">
        <v>272</v>
      </c>
      <c r="K28" s="93" t="s">
        <v>328</v>
      </c>
      <c r="L28" s="80" t="s">
        <v>428</v>
      </c>
      <c r="M28" s="93" t="s">
        <v>358</v>
      </c>
      <c r="N28" s="93" t="s">
        <v>275</v>
      </c>
      <c r="O28" s="94">
        <v>46111</v>
      </c>
      <c r="P28" s="80" t="s">
        <v>429</v>
      </c>
      <c r="Q28" s="79"/>
      <c r="R28" s="79"/>
      <c r="S28" s="79"/>
      <c r="T28" s="79"/>
      <c r="U28" s="79"/>
      <c r="V28" s="79"/>
      <c r="W28" s="79"/>
      <c r="X28" s="79"/>
      <c r="Y28" s="100"/>
      <c r="Z28" s="79"/>
    </row>
    <row r="29" spans="1:26" ht="45" customHeight="1" x14ac:dyDescent="0.3">
      <c r="A29" s="79" t="s">
        <v>430</v>
      </c>
      <c r="B29" s="79" t="s">
        <v>431</v>
      </c>
      <c r="C29" s="79" t="s">
        <v>265</v>
      </c>
      <c r="D29" s="80" t="s">
        <v>432</v>
      </c>
      <c r="E29" s="79" t="s">
        <v>194</v>
      </c>
      <c r="F29" s="79" t="s">
        <v>433</v>
      </c>
      <c r="G29" s="80" t="s">
        <v>434</v>
      </c>
      <c r="H29" s="79" t="s">
        <v>435</v>
      </c>
      <c r="I29" s="93" t="s">
        <v>271</v>
      </c>
      <c r="J29" s="93" t="s">
        <v>272</v>
      </c>
      <c r="K29" s="93" t="s">
        <v>273</v>
      </c>
      <c r="L29" s="80" t="s">
        <v>436</v>
      </c>
      <c r="M29" s="93">
        <v>99</v>
      </c>
      <c r="N29" s="93" t="s">
        <v>275</v>
      </c>
      <c r="O29" s="94">
        <v>45544</v>
      </c>
      <c r="P29" s="80" t="s">
        <v>437</v>
      </c>
      <c r="Q29" s="89">
        <v>0</v>
      </c>
      <c r="R29" s="80" t="s">
        <v>438</v>
      </c>
      <c r="S29" s="80" t="s">
        <v>439</v>
      </c>
      <c r="T29" s="86">
        <v>0.99419999999999997</v>
      </c>
      <c r="U29" s="80" t="s">
        <v>440</v>
      </c>
      <c r="V29" s="80" t="s">
        <v>441</v>
      </c>
      <c r="W29" s="86">
        <v>0.99809999999999999</v>
      </c>
      <c r="X29" s="80" t="s">
        <v>442</v>
      </c>
      <c r="Y29" s="98" t="s">
        <v>443</v>
      </c>
      <c r="Z29" s="82">
        <v>0</v>
      </c>
    </row>
    <row r="30" spans="1:26" ht="45" customHeight="1" x14ac:dyDescent="0.3">
      <c r="A30" s="79" t="s">
        <v>444</v>
      </c>
      <c r="B30" s="79" t="s">
        <v>445</v>
      </c>
      <c r="C30" s="79" t="s">
        <v>265</v>
      </c>
      <c r="D30" s="80" t="s">
        <v>446</v>
      </c>
      <c r="E30" s="79" t="s">
        <v>194</v>
      </c>
      <c r="F30" s="79" t="s">
        <v>433</v>
      </c>
      <c r="G30" s="80" t="s">
        <v>434</v>
      </c>
      <c r="H30" s="79" t="s">
        <v>435</v>
      </c>
      <c r="I30" s="93" t="s">
        <v>271</v>
      </c>
      <c r="J30" s="93" t="s">
        <v>272</v>
      </c>
      <c r="K30" s="93" t="s">
        <v>273</v>
      </c>
      <c r="L30" s="80" t="s">
        <v>447</v>
      </c>
      <c r="M30" s="93">
        <v>99</v>
      </c>
      <c r="N30" s="93" t="s">
        <v>275</v>
      </c>
      <c r="O30" s="94">
        <v>45544</v>
      </c>
      <c r="P30" s="80" t="s">
        <v>448</v>
      </c>
      <c r="Q30" s="81">
        <v>1</v>
      </c>
      <c r="R30" s="80" t="s">
        <v>449</v>
      </c>
      <c r="S30" s="80" t="s">
        <v>278</v>
      </c>
      <c r="T30" s="81">
        <v>1</v>
      </c>
      <c r="U30" s="80" t="s">
        <v>450</v>
      </c>
      <c r="V30" s="80" t="s">
        <v>451</v>
      </c>
      <c r="W30" s="81">
        <v>1</v>
      </c>
      <c r="X30" s="80" t="s">
        <v>452</v>
      </c>
      <c r="Y30" s="98" t="s">
        <v>453</v>
      </c>
      <c r="Z30" s="82">
        <v>0</v>
      </c>
    </row>
    <row r="31" spans="1:26" ht="45" customHeight="1" x14ac:dyDescent="0.3">
      <c r="A31" s="83" t="s">
        <v>454</v>
      </c>
      <c r="B31" s="83" t="s">
        <v>455</v>
      </c>
      <c r="C31" s="83" t="s">
        <v>265</v>
      </c>
      <c r="D31" s="83" t="s">
        <v>456</v>
      </c>
      <c r="E31" s="83" t="s">
        <v>194</v>
      </c>
      <c r="F31" s="83" t="s">
        <v>457</v>
      </c>
      <c r="G31" s="83" t="s">
        <v>458</v>
      </c>
      <c r="H31" s="83" t="s">
        <v>327</v>
      </c>
      <c r="I31" s="95" t="s">
        <v>271</v>
      </c>
      <c r="J31" s="95" t="s">
        <v>272</v>
      </c>
      <c r="K31" s="95" t="s">
        <v>273</v>
      </c>
      <c r="L31" s="83" t="s">
        <v>459</v>
      </c>
      <c r="M31" s="95">
        <v>100</v>
      </c>
      <c r="N31" s="95" t="s">
        <v>275</v>
      </c>
      <c r="O31" s="96">
        <v>45544</v>
      </c>
      <c r="P31" s="83" t="s">
        <v>460</v>
      </c>
      <c r="Q31" s="84">
        <v>1</v>
      </c>
      <c r="R31" s="83" t="s">
        <v>461</v>
      </c>
      <c r="S31" s="83" t="s">
        <v>278</v>
      </c>
      <c r="T31" s="84">
        <v>1</v>
      </c>
      <c r="U31" s="83" t="s">
        <v>462</v>
      </c>
      <c r="V31" s="83" t="s">
        <v>278</v>
      </c>
      <c r="W31" s="84">
        <v>1</v>
      </c>
      <c r="X31" s="83" t="s">
        <v>463</v>
      </c>
      <c r="Y31" s="99" t="s">
        <v>309</v>
      </c>
      <c r="Z31" s="85">
        <v>0</v>
      </c>
    </row>
    <row r="32" spans="1:26" ht="45" customHeight="1" x14ac:dyDescent="0.3">
      <c r="A32" s="79" t="s">
        <v>464</v>
      </c>
      <c r="B32" s="79" t="s">
        <v>465</v>
      </c>
      <c r="C32" s="79" t="s">
        <v>265</v>
      </c>
      <c r="D32" s="80" t="s">
        <v>466</v>
      </c>
      <c r="E32" s="79" t="s">
        <v>194</v>
      </c>
      <c r="F32" s="79" t="s">
        <v>457</v>
      </c>
      <c r="G32" s="80" t="s">
        <v>458</v>
      </c>
      <c r="H32" s="79" t="s">
        <v>327</v>
      </c>
      <c r="I32" s="93" t="s">
        <v>271</v>
      </c>
      <c r="J32" s="93" t="s">
        <v>272</v>
      </c>
      <c r="K32" s="93" t="s">
        <v>467</v>
      </c>
      <c r="L32" s="80" t="s">
        <v>468</v>
      </c>
      <c r="M32" s="93">
        <v>100</v>
      </c>
      <c r="N32" s="93" t="s">
        <v>275</v>
      </c>
      <c r="O32" s="94">
        <v>45544</v>
      </c>
      <c r="P32" s="80" t="s">
        <v>469</v>
      </c>
      <c r="Q32" s="79"/>
      <c r="R32" s="79"/>
      <c r="S32" s="79"/>
      <c r="T32" s="79"/>
      <c r="U32" s="79"/>
      <c r="V32" s="79"/>
      <c r="W32" s="79"/>
      <c r="X32" s="79"/>
      <c r="Y32" s="100"/>
      <c r="Z32" s="79"/>
    </row>
    <row r="33" spans="1:26" ht="45" customHeight="1" x14ac:dyDescent="0.3">
      <c r="A33" s="79" t="s">
        <v>470</v>
      </c>
      <c r="B33" s="79" t="s">
        <v>471</v>
      </c>
      <c r="C33" s="79" t="s">
        <v>265</v>
      </c>
      <c r="D33" s="80" t="s">
        <v>472</v>
      </c>
      <c r="E33" s="79" t="s">
        <v>194</v>
      </c>
      <c r="F33" s="79" t="s">
        <v>457</v>
      </c>
      <c r="G33" s="80" t="s">
        <v>458</v>
      </c>
      <c r="H33" s="79" t="s">
        <v>327</v>
      </c>
      <c r="I33" s="93" t="s">
        <v>271</v>
      </c>
      <c r="J33" s="93" t="s">
        <v>272</v>
      </c>
      <c r="K33" s="93" t="s">
        <v>305</v>
      </c>
      <c r="L33" s="80" t="s">
        <v>473</v>
      </c>
      <c r="M33" s="93">
        <v>94.4</v>
      </c>
      <c r="N33" s="93" t="s">
        <v>275</v>
      </c>
      <c r="O33" s="94">
        <v>45756</v>
      </c>
      <c r="P33" s="80" t="s">
        <v>474</v>
      </c>
      <c r="Q33" s="79"/>
      <c r="R33" s="79"/>
      <c r="S33" s="79"/>
      <c r="T33" s="79"/>
      <c r="U33" s="79"/>
      <c r="V33" s="79"/>
      <c r="W33" s="86">
        <v>0.98819999999999997</v>
      </c>
      <c r="X33" s="80" t="s">
        <v>475</v>
      </c>
      <c r="Y33" s="98" t="s">
        <v>476</v>
      </c>
      <c r="Z33" s="79"/>
    </row>
    <row r="34" spans="1:26" ht="45" customHeight="1" x14ac:dyDescent="0.3">
      <c r="A34" s="79" t="s">
        <v>477</v>
      </c>
      <c r="B34" s="79" t="s">
        <v>478</v>
      </c>
      <c r="C34" s="79" t="s">
        <v>265</v>
      </c>
      <c r="D34" s="80" t="s">
        <v>479</v>
      </c>
      <c r="E34" s="79" t="s">
        <v>194</v>
      </c>
      <c r="F34" s="79" t="s">
        <v>480</v>
      </c>
      <c r="G34" s="80" t="s">
        <v>481</v>
      </c>
      <c r="H34" s="79" t="s">
        <v>327</v>
      </c>
      <c r="I34" s="93" t="s">
        <v>271</v>
      </c>
      <c r="J34" s="93" t="s">
        <v>272</v>
      </c>
      <c r="K34" s="93" t="s">
        <v>305</v>
      </c>
      <c r="L34" s="80" t="s">
        <v>482</v>
      </c>
      <c r="M34" s="93">
        <v>92.33</v>
      </c>
      <c r="N34" s="93" t="s">
        <v>275</v>
      </c>
      <c r="O34" s="94">
        <v>45888</v>
      </c>
      <c r="P34" s="80" t="s">
        <v>483</v>
      </c>
      <c r="Q34" s="79"/>
      <c r="R34" s="79"/>
      <c r="S34" s="79"/>
      <c r="T34" s="79"/>
      <c r="U34" s="79"/>
      <c r="V34" s="79"/>
      <c r="W34" s="81">
        <v>1</v>
      </c>
      <c r="X34" s="80" t="s">
        <v>484</v>
      </c>
      <c r="Y34" s="98" t="s">
        <v>485</v>
      </c>
      <c r="Z34" s="79"/>
    </row>
    <row r="35" spans="1:26" ht="45" customHeight="1" x14ac:dyDescent="0.3">
      <c r="A35" s="79" t="s">
        <v>486</v>
      </c>
      <c r="B35" s="79" t="s">
        <v>487</v>
      </c>
      <c r="C35" s="79" t="s">
        <v>265</v>
      </c>
      <c r="D35" s="80" t="s">
        <v>488</v>
      </c>
      <c r="E35" s="79" t="s">
        <v>194</v>
      </c>
      <c r="F35" s="79" t="s">
        <v>480</v>
      </c>
      <c r="G35" s="80" t="s">
        <v>481</v>
      </c>
      <c r="H35" s="79" t="s">
        <v>327</v>
      </c>
      <c r="I35" s="93" t="s">
        <v>271</v>
      </c>
      <c r="J35" s="93" t="s">
        <v>272</v>
      </c>
      <c r="K35" s="93" t="s">
        <v>305</v>
      </c>
      <c r="L35" s="80" t="s">
        <v>489</v>
      </c>
      <c r="M35" s="93">
        <v>100</v>
      </c>
      <c r="N35" s="93" t="s">
        <v>275</v>
      </c>
      <c r="O35" s="94">
        <v>45888</v>
      </c>
      <c r="P35" s="80" t="s">
        <v>490</v>
      </c>
      <c r="Q35" s="79"/>
      <c r="R35" s="79"/>
      <c r="S35" s="79"/>
      <c r="T35" s="79"/>
      <c r="U35" s="79"/>
      <c r="V35" s="79"/>
      <c r="W35" s="81">
        <v>1</v>
      </c>
      <c r="X35" s="80" t="s">
        <v>491</v>
      </c>
      <c r="Y35" s="98" t="s">
        <v>492</v>
      </c>
      <c r="Z35" s="79"/>
    </row>
    <row r="36" spans="1:26" ht="45" customHeight="1" x14ac:dyDescent="0.3">
      <c r="A36" s="79" t="s">
        <v>493</v>
      </c>
      <c r="B36" s="79" t="s">
        <v>494</v>
      </c>
      <c r="C36" s="79" t="s">
        <v>265</v>
      </c>
      <c r="D36" s="80" t="s">
        <v>495</v>
      </c>
      <c r="E36" s="79" t="s">
        <v>194</v>
      </c>
      <c r="F36" s="79" t="s">
        <v>480</v>
      </c>
      <c r="G36" s="80" t="s">
        <v>481</v>
      </c>
      <c r="H36" s="79" t="s">
        <v>327</v>
      </c>
      <c r="I36" s="93" t="s">
        <v>271</v>
      </c>
      <c r="J36" s="93" t="s">
        <v>272</v>
      </c>
      <c r="K36" s="93" t="s">
        <v>305</v>
      </c>
      <c r="L36" s="80" t="s">
        <v>496</v>
      </c>
      <c r="M36" s="93">
        <v>97.5</v>
      </c>
      <c r="N36" s="93" t="s">
        <v>275</v>
      </c>
      <c r="O36" s="94">
        <v>45888</v>
      </c>
      <c r="P36" s="80" t="s">
        <v>497</v>
      </c>
      <c r="Q36" s="79"/>
      <c r="R36" s="79"/>
      <c r="S36" s="79"/>
      <c r="T36" s="79"/>
      <c r="U36" s="79"/>
      <c r="V36" s="79"/>
      <c r="W36" s="81">
        <v>1</v>
      </c>
      <c r="X36" s="80" t="s">
        <v>498</v>
      </c>
      <c r="Y36" s="98" t="s">
        <v>499</v>
      </c>
      <c r="Z36" s="79"/>
    </row>
    <row r="37" spans="1:26" ht="45" customHeight="1" x14ac:dyDescent="0.3">
      <c r="A37" s="79" t="s">
        <v>500</v>
      </c>
      <c r="B37" s="79" t="s">
        <v>501</v>
      </c>
      <c r="C37" s="79" t="s">
        <v>265</v>
      </c>
      <c r="D37" s="80" t="s">
        <v>502</v>
      </c>
      <c r="E37" s="79" t="s">
        <v>194</v>
      </c>
      <c r="F37" s="79" t="s">
        <v>503</v>
      </c>
      <c r="G37" s="80" t="s">
        <v>504</v>
      </c>
      <c r="H37" s="79" t="s">
        <v>327</v>
      </c>
      <c r="I37" s="93" t="s">
        <v>271</v>
      </c>
      <c r="J37" s="93" t="s">
        <v>272</v>
      </c>
      <c r="K37" s="93" t="s">
        <v>305</v>
      </c>
      <c r="L37" s="80" t="s">
        <v>505</v>
      </c>
      <c r="M37" s="93">
        <v>100</v>
      </c>
      <c r="N37" s="93" t="s">
        <v>336</v>
      </c>
      <c r="O37" s="94">
        <v>45706</v>
      </c>
      <c r="P37" s="80" t="s">
        <v>506</v>
      </c>
      <c r="Q37" s="79"/>
      <c r="R37" s="79"/>
      <c r="S37" s="79"/>
      <c r="T37" s="79"/>
      <c r="U37" s="79"/>
      <c r="V37" s="79"/>
      <c r="W37" s="81">
        <v>1</v>
      </c>
      <c r="X37" s="80" t="s">
        <v>507</v>
      </c>
      <c r="Y37" s="98" t="s">
        <v>278</v>
      </c>
      <c r="Z37" s="79"/>
    </row>
    <row r="38" spans="1:26" ht="45" customHeight="1" x14ac:dyDescent="0.3">
      <c r="A38" s="83" t="s">
        <v>508</v>
      </c>
      <c r="B38" s="83" t="s">
        <v>509</v>
      </c>
      <c r="C38" s="83" t="s">
        <v>265</v>
      </c>
      <c r="D38" s="83" t="s">
        <v>510</v>
      </c>
      <c r="E38" s="83" t="s">
        <v>194</v>
      </c>
      <c r="F38" s="83" t="s">
        <v>503</v>
      </c>
      <c r="G38" s="83" t="s">
        <v>504</v>
      </c>
      <c r="H38" s="83" t="s">
        <v>327</v>
      </c>
      <c r="I38" s="95" t="s">
        <v>271</v>
      </c>
      <c r="J38" s="95" t="s">
        <v>272</v>
      </c>
      <c r="K38" s="95" t="s">
        <v>273</v>
      </c>
      <c r="L38" s="83" t="s">
        <v>511</v>
      </c>
      <c r="M38" s="95">
        <v>100</v>
      </c>
      <c r="N38" s="95" t="s">
        <v>275</v>
      </c>
      <c r="O38" s="96">
        <v>45706</v>
      </c>
      <c r="P38" s="83" t="s">
        <v>512</v>
      </c>
      <c r="Q38" s="90">
        <v>1.0939000000000001</v>
      </c>
      <c r="R38" s="83" t="s">
        <v>513</v>
      </c>
      <c r="S38" s="83" t="s">
        <v>514</v>
      </c>
      <c r="T38" s="90">
        <v>1.0092000000000001</v>
      </c>
      <c r="U38" s="83" t="s">
        <v>515</v>
      </c>
      <c r="V38" s="78" t="s">
        <v>516</v>
      </c>
      <c r="W38" s="91">
        <v>0.83299999999999996</v>
      </c>
      <c r="X38" s="83" t="s">
        <v>517</v>
      </c>
      <c r="Y38" s="99" t="s">
        <v>518</v>
      </c>
      <c r="Z38" s="85">
        <v>0</v>
      </c>
    </row>
    <row r="39" spans="1:26" ht="45" customHeight="1" x14ac:dyDescent="0.3">
      <c r="A39" s="79" t="s">
        <v>519</v>
      </c>
      <c r="B39" s="79" t="s">
        <v>520</v>
      </c>
      <c r="C39" s="79" t="s">
        <v>265</v>
      </c>
      <c r="D39" s="80" t="s">
        <v>521</v>
      </c>
      <c r="E39" s="79" t="s">
        <v>392</v>
      </c>
      <c r="F39" s="79" t="s">
        <v>522</v>
      </c>
      <c r="G39" s="80" t="s">
        <v>523</v>
      </c>
      <c r="H39" s="79" t="s">
        <v>395</v>
      </c>
      <c r="I39" s="93" t="s">
        <v>271</v>
      </c>
      <c r="J39" s="93" t="s">
        <v>272</v>
      </c>
      <c r="K39" s="93" t="s">
        <v>328</v>
      </c>
      <c r="L39" s="80" t="s">
        <v>524</v>
      </c>
      <c r="M39" s="93">
        <v>100</v>
      </c>
      <c r="N39" s="93" t="s">
        <v>275</v>
      </c>
      <c r="O39" s="94">
        <v>45743</v>
      </c>
      <c r="P39" s="80" t="s">
        <v>525</v>
      </c>
      <c r="Q39" s="79"/>
      <c r="R39" s="79"/>
      <c r="S39" s="79"/>
      <c r="T39" s="79"/>
      <c r="U39" s="79"/>
      <c r="V39" s="79"/>
      <c r="W39" s="79"/>
      <c r="X39" s="79"/>
      <c r="Y39" s="100"/>
      <c r="Z39" s="79"/>
    </row>
    <row r="40" spans="1:26" ht="45" customHeight="1" x14ac:dyDescent="0.3">
      <c r="A40" s="79" t="s">
        <v>526</v>
      </c>
      <c r="B40" s="79" t="s">
        <v>527</v>
      </c>
      <c r="C40" s="79" t="s">
        <v>265</v>
      </c>
      <c r="D40" s="80" t="s">
        <v>528</v>
      </c>
      <c r="E40" s="79" t="s">
        <v>392</v>
      </c>
      <c r="F40" s="79" t="s">
        <v>522</v>
      </c>
      <c r="G40" s="80" t="s">
        <v>523</v>
      </c>
      <c r="H40" s="79" t="s">
        <v>395</v>
      </c>
      <c r="I40" s="93" t="s">
        <v>271</v>
      </c>
      <c r="J40" s="93" t="s">
        <v>272</v>
      </c>
      <c r="K40" s="93" t="s">
        <v>328</v>
      </c>
      <c r="L40" s="80" t="s">
        <v>529</v>
      </c>
      <c r="M40" s="93" t="s">
        <v>358</v>
      </c>
      <c r="N40" s="93" t="s">
        <v>275</v>
      </c>
      <c r="O40" s="94">
        <v>46010</v>
      </c>
      <c r="P40" s="80" t="s">
        <v>530</v>
      </c>
      <c r="Q40" s="79"/>
      <c r="R40" s="79"/>
      <c r="S40" s="79"/>
      <c r="T40" s="79"/>
      <c r="U40" s="79"/>
      <c r="V40" s="79"/>
      <c r="W40" s="79"/>
      <c r="X40" s="79"/>
      <c r="Y40" s="100"/>
      <c r="Z40" s="79"/>
    </row>
    <row r="41" spans="1:26" ht="45" customHeight="1" x14ac:dyDescent="0.3">
      <c r="A41" s="79" t="s">
        <v>531</v>
      </c>
      <c r="B41" s="79" t="s">
        <v>532</v>
      </c>
      <c r="C41" s="79" t="s">
        <v>265</v>
      </c>
      <c r="D41" s="80" t="s">
        <v>533</v>
      </c>
      <c r="E41" s="79" t="s">
        <v>392</v>
      </c>
      <c r="F41" s="79" t="s">
        <v>522</v>
      </c>
      <c r="G41" s="80" t="s">
        <v>523</v>
      </c>
      <c r="H41" s="79" t="s">
        <v>395</v>
      </c>
      <c r="I41" s="93" t="s">
        <v>271</v>
      </c>
      <c r="J41" s="93" t="s">
        <v>272</v>
      </c>
      <c r="K41" s="93" t="s">
        <v>328</v>
      </c>
      <c r="L41" s="80" t="s">
        <v>534</v>
      </c>
      <c r="M41" s="93" t="s">
        <v>358</v>
      </c>
      <c r="N41" s="93" t="s">
        <v>275</v>
      </c>
      <c r="O41" s="94">
        <v>46010</v>
      </c>
      <c r="P41" s="80" t="s">
        <v>535</v>
      </c>
      <c r="Q41" s="79"/>
      <c r="R41" s="79"/>
      <c r="S41" s="79"/>
      <c r="T41" s="79"/>
      <c r="U41" s="79"/>
      <c r="V41" s="79"/>
      <c r="W41" s="79"/>
      <c r="X41" s="79"/>
      <c r="Y41" s="100"/>
      <c r="Z41" s="79"/>
    </row>
    <row r="42" spans="1:26" ht="45" customHeight="1" x14ac:dyDescent="0.3">
      <c r="A42" s="79" t="s">
        <v>536</v>
      </c>
      <c r="B42" s="79" t="s">
        <v>537</v>
      </c>
      <c r="C42" s="79" t="s">
        <v>265</v>
      </c>
      <c r="D42" s="80" t="s">
        <v>538</v>
      </c>
      <c r="E42" s="79" t="s">
        <v>215</v>
      </c>
      <c r="F42" s="79" t="s">
        <v>539</v>
      </c>
      <c r="G42" s="80" t="s">
        <v>540</v>
      </c>
      <c r="H42" s="79" t="s">
        <v>541</v>
      </c>
      <c r="I42" s="93" t="s">
        <v>406</v>
      </c>
      <c r="J42" s="93" t="s">
        <v>272</v>
      </c>
      <c r="K42" s="93" t="s">
        <v>542</v>
      </c>
      <c r="L42" s="80" t="s">
        <v>543</v>
      </c>
      <c r="M42" s="93">
        <v>65</v>
      </c>
      <c r="N42" s="93" t="s">
        <v>275</v>
      </c>
      <c r="O42" s="94">
        <v>45646</v>
      </c>
      <c r="P42" s="80" t="s">
        <v>544</v>
      </c>
      <c r="Q42" s="79"/>
      <c r="R42" s="79"/>
      <c r="S42" s="79"/>
      <c r="T42" s="79"/>
      <c r="U42" s="79"/>
      <c r="V42" s="79"/>
      <c r="W42" s="79"/>
      <c r="X42" s="79"/>
      <c r="Y42" s="100"/>
      <c r="Z42" s="82">
        <v>0</v>
      </c>
    </row>
    <row r="43" spans="1:26" ht="45" customHeight="1" x14ac:dyDescent="0.3">
      <c r="A43" s="79" t="s">
        <v>545</v>
      </c>
      <c r="B43" s="79" t="s">
        <v>546</v>
      </c>
      <c r="C43" s="79" t="s">
        <v>265</v>
      </c>
      <c r="D43" s="80" t="s">
        <v>547</v>
      </c>
      <c r="E43" s="79" t="s">
        <v>194</v>
      </c>
      <c r="F43" s="79" t="s">
        <v>548</v>
      </c>
      <c r="G43" s="80" t="s">
        <v>549</v>
      </c>
      <c r="H43" s="79" t="s">
        <v>327</v>
      </c>
      <c r="I43" s="93" t="s">
        <v>271</v>
      </c>
      <c r="J43" s="93" t="s">
        <v>272</v>
      </c>
      <c r="K43" s="93" t="s">
        <v>305</v>
      </c>
      <c r="L43" s="80" t="s">
        <v>550</v>
      </c>
      <c r="M43" s="93">
        <v>100</v>
      </c>
      <c r="N43" s="93" t="s">
        <v>275</v>
      </c>
      <c r="O43" s="94">
        <v>46069</v>
      </c>
      <c r="P43" s="80" t="s">
        <v>551</v>
      </c>
      <c r="Q43" s="79"/>
      <c r="R43" s="79"/>
      <c r="S43" s="79"/>
      <c r="T43" s="79"/>
      <c r="U43" s="79"/>
      <c r="V43" s="79"/>
      <c r="W43" s="88">
        <v>0.94110000000000005</v>
      </c>
      <c r="X43" s="80" t="s">
        <v>552</v>
      </c>
      <c r="Y43" s="98" t="s">
        <v>553</v>
      </c>
      <c r="Z43" s="79"/>
    </row>
  </sheetData>
  <mergeCells count="72">
    <mergeCell ref="A1:A6"/>
    <mergeCell ref="BB8:BI8"/>
    <mergeCell ref="BB9:BD9"/>
    <mergeCell ref="BE9:BG9"/>
    <mergeCell ref="BH9:BH10"/>
    <mergeCell ref="BI9:BI10"/>
    <mergeCell ref="BA8:BA10"/>
    <mergeCell ref="AZ8:AZ10"/>
    <mergeCell ref="AY8:AY10"/>
    <mergeCell ref="AX8:AX10"/>
    <mergeCell ref="AW8:AW10"/>
    <mergeCell ref="AV8:AV10"/>
    <mergeCell ref="AU8:AU10"/>
    <mergeCell ref="AT8:AT10"/>
    <mergeCell ref="AS8:AS10"/>
    <mergeCell ref="AR8:AR10"/>
    <mergeCell ref="AQ8:AQ10"/>
    <mergeCell ref="AP8:AP10"/>
    <mergeCell ref="AO8:AO10"/>
    <mergeCell ref="AN8:AN10"/>
    <mergeCell ref="AM8:AM10"/>
    <mergeCell ref="AL8:AL10"/>
    <mergeCell ref="AK8:AK10"/>
    <mergeCell ref="AJ8:AJ10"/>
    <mergeCell ref="AI8:AI10"/>
    <mergeCell ref="AH8:AH10"/>
    <mergeCell ref="AG8:AG10"/>
    <mergeCell ref="AF8:AF10"/>
    <mergeCell ref="AE8:AE10"/>
    <mergeCell ref="AD8:AD10"/>
    <mergeCell ref="AC8:AC10"/>
    <mergeCell ref="AB8:AB10"/>
    <mergeCell ref="AA8:AA10"/>
    <mergeCell ref="Z8:Z10"/>
    <mergeCell ref="Y8:Y10"/>
    <mergeCell ref="X8:X10"/>
    <mergeCell ref="W8:W10"/>
    <mergeCell ref="V8:V10"/>
    <mergeCell ref="U8:U10"/>
    <mergeCell ref="T8:T10"/>
    <mergeCell ref="S8:S10"/>
    <mergeCell ref="R8:R10"/>
    <mergeCell ref="Q8:Q10"/>
    <mergeCell ref="P8:P10"/>
    <mergeCell ref="O8:O10"/>
    <mergeCell ref="N8:N10"/>
    <mergeCell ref="M8:M10"/>
    <mergeCell ref="L8:L10"/>
    <mergeCell ref="K8:K10"/>
    <mergeCell ref="J8:J10"/>
    <mergeCell ref="I8:I10"/>
    <mergeCell ref="A8:A10"/>
    <mergeCell ref="B8:B10"/>
    <mergeCell ref="C8:C10"/>
    <mergeCell ref="D8:D10"/>
    <mergeCell ref="E8:E10"/>
    <mergeCell ref="F8:F10"/>
    <mergeCell ref="G8:G10"/>
    <mergeCell ref="H8:H10"/>
    <mergeCell ref="BG1:BI6"/>
    <mergeCell ref="B1:BF1"/>
    <mergeCell ref="B2:BF2"/>
    <mergeCell ref="B3:BF3"/>
    <mergeCell ref="B6:BF6"/>
    <mergeCell ref="B4:O4"/>
    <mergeCell ref="B5:O5"/>
    <mergeCell ref="P4:AC4"/>
    <mergeCell ref="P5:AC5"/>
    <mergeCell ref="AD4:AR4"/>
    <mergeCell ref="AD5:AR5"/>
    <mergeCell ref="AS4:BF4"/>
    <mergeCell ref="AS5:BF5"/>
  </mergeCells>
  <pageMargins left="0" right="0" top="0" bottom="0" header="0.5" footer="0.5"/>
  <pageSetup pageOrder="overThenDown"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CT28"/>
  <sheetViews>
    <sheetView tabSelected="1" zoomScale="70" zoomScaleNormal="70" workbookViewId="0">
      <selection activeCell="U19" sqref="U19"/>
    </sheetView>
  </sheetViews>
  <sheetFormatPr baseColWidth="10" defaultColWidth="11.44140625" defaultRowHeight="13.8" x14ac:dyDescent="0.25"/>
  <cols>
    <col min="1" max="1" width="42" style="1" customWidth="1"/>
    <col min="2" max="2" width="54.109375" style="1" customWidth="1"/>
    <col min="3" max="3" width="49.109375" style="1" customWidth="1"/>
    <col min="4" max="4" width="14.6640625" style="1" customWidth="1"/>
    <col min="5" max="5" width="17.33203125" style="1" bestFit="1" customWidth="1"/>
    <col min="6" max="6" width="14.6640625" style="61" customWidth="1"/>
    <col min="7" max="7" width="12.5546875" style="61" customWidth="1"/>
    <col min="8" max="8" width="13.44140625" style="61" customWidth="1"/>
    <col min="9" max="17" width="22.44140625" style="61" hidden="1" customWidth="1"/>
    <col min="18" max="18" width="22.44140625" style="61" customWidth="1"/>
    <col min="19" max="19" width="11.6640625" style="1" customWidth="1"/>
    <col min="20" max="26" width="11.44140625" style="1"/>
    <col min="27" max="27" width="13.6640625" style="1" customWidth="1"/>
    <col min="28" max="28" width="11.44140625" style="1"/>
    <col min="29" max="29" width="14.6640625" style="1" customWidth="1"/>
    <col min="30" max="30" width="11.44140625" style="1"/>
    <col min="31" max="31" width="15.33203125" style="1" customWidth="1"/>
    <col min="32" max="32" width="61.77734375" style="1" customWidth="1"/>
    <col min="33" max="33" width="15.109375" style="1" customWidth="1"/>
    <col min="34" max="34" width="15.6640625" style="1" customWidth="1"/>
    <col min="35" max="35" width="15.109375" style="1" customWidth="1"/>
    <col min="36" max="36" width="56.33203125" style="1" customWidth="1"/>
    <col min="37" max="37" width="14" style="1" customWidth="1"/>
    <col min="38" max="38" width="14.109375" style="1" customWidth="1"/>
    <col min="39" max="39" width="13.44140625" style="1" customWidth="1"/>
    <col min="40" max="40" width="67.109375" style="4" customWidth="1"/>
    <col min="41" max="41" width="18.44140625" style="1" customWidth="1"/>
    <col min="42" max="42" width="19.109375" style="1" customWidth="1"/>
    <col min="43" max="43" width="30.44140625" style="1" customWidth="1"/>
    <col min="44" max="44" width="14.44140625" style="1" customWidth="1"/>
    <col min="45" max="45" width="14.6640625" style="1" customWidth="1"/>
    <col min="46" max="46" width="18" style="1" customWidth="1"/>
    <col min="47" max="47" width="14" style="1" customWidth="1"/>
    <col min="48" max="48" width="15.6640625" style="1" customWidth="1"/>
    <col min="49" max="49" width="17.44140625" style="1" customWidth="1"/>
    <col min="50" max="50" width="11.44140625" style="1"/>
    <col min="51" max="51" width="15.44140625" style="1" customWidth="1"/>
    <col min="52" max="16384" width="11.44140625" style="1"/>
  </cols>
  <sheetData>
    <row r="1" spans="1:98" ht="20.100000000000001" customHeight="1" x14ac:dyDescent="0.25">
      <c r="A1" s="200"/>
      <c r="B1" s="201" t="s">
        <v>0</v>
      </c>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3"/>
      <c r="AV1" s="207"/>
      <c r="AW1" s="207"/>
      <c r="AX1" s="207"/>
      <c r="AY1" s="207"/>
      <c r="CO1" s="2"/>
      <c r="CR1" s="2"/>
      <c r="CT1" s="2"/>
    </row>
    <row r="2" spans="1:98" ht="20.100000000000001" customHeight="1" x14ac:dyDescent="0.25">
      <c r="A2" s="200"/>
      <c r="B2" s="201" t="s">
        <v>1</v>
      </c>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3"/>
      <c r="AV2" s="207"/>
      <c r="AW2" s="207"/>
      <c r="AX2" s="207"/>
      <c r="AY2" s="207"/>
      <c r="CO2" s="2"/>
      <c r="CR2" s="2"/>
      <c r="CT2" s="2"/>
    </row>
    <row r="3" spans="1:98" ht="20.100000000000001" customHeight="1" x14ac:dyDescent="0.25">
      <c r="A3" s="200"/>
      <c r="B3" s="201" t="s">
        <v>2</v>
      </c>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2"/>
      <c r="AP3" s="202"/>
      <c r="AQ3" s="202"/>
      <c r="AR3" s="202"/>
      <c r="AS3" s="202"/>
      <c r="AT3" s="202"/>
      <c r="AU3" s="203"/>
      <c r="AV3" s="207"/>
      <c r="AW3" s="207"/>
      <c r="AX3" s="207"/>
      <c r="AY3" s="207"/>
      <c r="CO3" s="2"/>
      <c r="CR3" s="2"/>
      <c r="CT3" s="2"/>
    </row>
    <row r="4" spans="1:98" ht="20.100000000000001" customHeight="1" x14ac:dyDescent="0.25">
      <c r="A4" s="200"/>
      <c r="B4" s="194" t="s">
        <v>3</v>
      </c>
      <c r="C4" s="195"/>
      <c r="D4" s="195"/>
      <c r="E4" s="195"/>
      <c r="F4" s="195"/>
      <c r="G4" s="195"/>
      <c r="H4" s="195"/>
      <c r="I4" s="195"/>
      <c r="J4" s="195"/>
      <c r="K4" s="195"/>
      <c r="L4" s="196"/>
      <c r="M4" s="194" t="s">
        <v>4</v>
      </c>
      <c r="N4" s="195"/>
      <c r="O4" s="195"/>
      <c r="P4" s="195"/>
      <c r="Q4" s="195"/>
      <c r="R4" s="195"/>
      <c r="S4" s="195"/>
      <c r="T4" s="195"/>
      <c r="U4" s="195"/>
      <c r="V4" s="195"/>
      <c r="W4" s="195"/>
      <c r="X4" s="196"/>
      <c r="Y4" s="194" t="s">
        <v>5</v>
      </c>
      <c r="Z4" s="195"/>
      <c r="AA4" s="195"/>
      <c r="AB4" s="195"/>
      <c r="AC4" s="195"/>
      <c r="AD4" s="195"/>
      <c r="AE4" s="195"/>
      <c r="AF4" s="195"/>
      <c r="AG4" s="195"/>
      <c r="AH4" s="195"/>
      <c r="AI4" s="196"/>
      <c r="AJ4" s="194" t="s">
        <v>6</v>
      </c>
      <c r="AK4" s="195"/>
      <c r="AL4" s="195"/>
      <c r="AM4" s="195"/>
      <c r="AN4" s="195"/>
      <c r="AO4" s="195"/>
      <c r="AP4" s="195"/>
      <c r="AQ4" s="195"/>
      <c r="AR4" s="195"/>
      <c r="AS4" s="195"/>
      <c r="AT4" s="195"/>
      <c r="AU4" s="196"/>
      <c r="AV4" s="207"/>
      <c r="AW4" s="207"/>
      <c r="AX4" s="207"/>
      <c r="AY4" s="207"/>
      <c r="CO4" s="2"/>
      <c r="CR4" s="2"/>
      <c r="CT4" s="2"/>
    </row>
    <row r="5" spans="1:98" ht="20.100000000000001" customHeight="1" x14ac:dyDescent="0.25">
      <c r="A5" s="200"/>
      <c r="B5" s="194" t="s">
        <v>7</v>
      </c>
      <c r="C5" s="195"/>
      <c r="D5" s="195"/>
      <c r="E5" s="195"/>
      <c r="F5" s="195"/>
      <c r="G5" s="195"/>
      <c r="H5" s="195"/>
      <c r="I5" s="195"/>
      <c r="J5" s="195"/>
      <c r="K5" s="195"/>
      <c r="L5" s="196"/>
      <c r="M5" s="194">
        <v>4</v>
      </c>
      <c r="N5" s="195"/>
      <c r="O5" s="195"/>
      <c r="P5" s="195"/>
      <c r="Q5" s="195"/>
      <c r="R5" s="195"/>
      <c r="S5" s="195"/>
      <c r="T5" s="195"/>
      <c r="U5" s="195"/>
      <c r="V5" s="195"/>
      <c r="W5" s="195"/>
      <c r="X5" s="196"/>
      <c r="Y5" s="208">
        <v>45139</v>
      </c>
      <c r="Z5" s="209"/>
      <c r="AA5" s="209"/>
      <c r="AB5" s="209"/>
      <c r="AC5" s="209"/>
      <c r="AD5" s="209"/>
      <c r="AE5" s="209"/>
      <c r="AF5" s="209"/>
      <c r="AG5" s="209"/>
      <c r="AH5" s="209"/>
      <c r="AI5" s="210"/>
      <c r="AJ5" s="194" t="s">
        <v>159</v>
      </c>
      <c r="AK5" s="195"/>
      <c r="AL5" s="195"/>
      <c r="AM5" s="195"/>
      <c r="AN5" s="195"/>
      <c r="AO5" s="195"/>
      <c r="AP5" s="195"/>
      <c r="AQ5" s="195"/>
      <c r="AR5" s="195"/>
      <c r="AS5" s="195"/>
      <c r="AT5" s="195"/>
      <c r="AU5" s="196"/>
      <c r="AV5" s="207"/>
      <c r="AW5" s="207"/>
      <c r="AX5" s="207"/>
      <c r="AY5" s="207"/>
      <c r="CO5" s="2"/>
      <c r="CR5" s="2"/>
      <c r="CT5" s="2"/>
    </row>
    <row r="6" spans="1:98" ht="20.100000000000001" customHeight="1" x14ac:dyDescent="0.25">
      <c r="A6" s="200"/>
      <c r="B6" s="194" t="s">
        <v>9</v>
      </c>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5"/>
      <c r="AL6" s="195"/>
      <c r="AM6" s="195"/>
      <c r="AN6" s="195"/>
      <c r="AO6" s="195"/>
      <c r="AP6" s="195"/>
      <c r="AQ6" s="195"/>
      <c r="AR6" s="195"/>
      <c r="AS6" s="195"/>
      <c r="AT6" s="195"/>
      <c r="AU6" s="196"/>
      <c r="AV6" s="207"/>
      <c r="AW6" s="207"/>
      <c r="AX6" s="207"/>
      <c r="AY6" s="207"/>
      <c r="CO6" s="2"/>
      <c r="CR6" s="2"/>
      <c r="CT6" s="2"/>
    </row>
    <row r="7" spans="1:98" ht="21.75" customHeight="1" x14ac:dyDescent="0.25">
      <c r="A7" s="199"/>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199"/>
      <c r="AK7" s="199"/>
      <c r="AL7" s="199"/>
      <c r="AM7" s="199"/>
      <c r="AN7" s="199"/>
      <c r="AO7" s="199"/>
      <c r="AP7" s="199"/>
      <c r="AQ7" s="199"/>
      <c r="AV7" s="2"/>
      <c r="CO7" s="2"/>
      <c r="CR7" s="2"/>
      <c r="CT7" s="2"/>
    </row>
    <row r="8" spans="1:98" ht="14.1" customHeight="1" x14ac:dyDescent="0.25">
      <c r="A8" s="197" t="s">
        <v>160</v>
      </c>
      <c r="B8" s="197" t="s">
        <v>161</v>
      </c>
      <c r="C8" s="198" t="s">
        <v>162</v>
      </c>
      <c r="D8" s="197" t="s">
        <v>163</v>
      </c>
      <c r="E8" s="197" t="s">
        <v>164</v>
      </c>
      <c r="F8" s="198" t="s">
        <v>165</v>
      </c>
      <c r="G8" s="198"/>
      <c r="H8" s="198"/>
      <c r="I8" s="198"/>
      <c r="J8" s="198"/>
      <c r="K8" s="198"/>
      <c r="L8" s="198"/>
      <c r="M8" s="198"/>
      <c r="N8" s="198"/>
      <c r="O8" s="198"/>
      <c r="P8" s="198"/>
      <c r="Q8" s="198"/>
      <c r="R8" s="204" t="s">
        <v>166</v>
      </c>
      <c r="S8" s="197" t="s">
        <v>167</v>
      </c>
      <c r="T8" s="197"/>
      <c r="U8" s="197"/>
      <c r="V8" s="197"/>
      <c r="W8" s="197"/>
      <c r="X8" s="197"/>
      <c r="Y8" s="197"/>
      <c r="Z8" s="197"/>
      <c r="AA8" s="197"/>
      <c r="AB8" s="197"/>
      <c r="AC8" s="197"/>
      <c r="AD8" s="197"/>
      <c r="AE8" s="197" t="s">
        <v>168</v>
      </c>
      <c r="AF8" s="197" t="s">
        <v>169</v>
      </c>
      <c r="AG8" s="197" t="s">
        <v>170</v>
      </c>
      <c r="AH8" s="197" t="s">
        <v>171</v>
      </c>
      <c r="AI8" s="197" t="s">
        <v>172</v>
      </c>
      <c r="AJ8" s="197" t="s">
        <v>173</v>
      </c>
      <c r="AK8" s="197" t="s">
        <v>174</v>
      </c>
      <c r="AL8" s="197" t="s">
        <v>175</v>
      </c>
      <c r="AM8" s="197" t="s">
        <v>176</v>
      </c>
      <c r="AN8" s="197" t="s">
        <v>177</v>
      </c>
      <c r="AO8" s="197" t="s">
        <v>178</v>
      </c>
      <c r="AP8" s="197" t="s">
        <v>179</v>
      </c>
      <c r="AQ8" s="197" t="s">
        <v>180</v>
      </c>
      <c r="AR8" s="176" t="s">
        <v>30</v>
      </c>
      <c r="AS8" s="177"/>
      <c r="AT8" s="176"/>
      <c r="AU8" s="176"/>
      <c r="AV8" s="177"/>
      <c r="AW8" s="176"/>
      <c r="AX8" s="177"/>
      <c r="AY8" s="176"/>
      <c r="CO8" s="2"/>
      <c r="CR8" s="2"/>
      <c r="CT8" s="2"/>
    </row>
    <row r="9" spans="1:98" s="3" customFormat="1" x14ac:dyDescent="0.25">
      <c r="A9" s="197"/>
      <c r="B9" s="197"/>
      <c r="C9" s="198"/>
      <c r="D9" s="197"/>
      <c r="E9" s="197"/>
      <c r="F9" s="198" t="s">
        <v>181</v>
      </c>
      <c r="G9" s="198" t="s">
        <v>182</v>
      </c>
      <c r="H9" s="198" t="s">
        <v>183</v>
      </c>
      <c r="I9" s="198" t="s">
        <v>184</v>
      </c>
      <c r="J9" s="198" t="s">
        <v>185</v>
      </c>
      <c r="K9" s="198" t="s">
        <v>186</v>
      </c>
      <c r="L9" s="198" t="s">
        <v>187</v>
      </c>
      <c r="M9" s="198" t="s">
        <v>188</v>
      </c>
      <c r="N9" s="198" t="s">
        <v>189</v>
      </c>
      <c r="O9" s="198" t="s">
        <v>190</v>
      </c>
      <c r="P9" s="198" t="s">
        <v>191</v>
      </c>
      <c r="Q9" s="198" t="s">
        <v>192</v>
      </c>
      <c r="R9" s="205"/>
      <c r="S9" s="197" t="s">
        <v>181</v>
      </c>
      <c r="T9" s="197" t="s">
        <v>182</v>
      </c>
      <c r="U9" s="197" t="s">
        <v>183</v>
      </c>
      <c r="V9" s="197" t="s">
        <v>184</v>
      </c>
      <c r="W9" s="197" t="s">
        <v>185</v>
      </c>
      <c r="X9" s="197" t="s">
        <v>186</v>
      </c>
      <c r="Y9" s="197" t="s">
        <v>187</v>
      </c>
      <c r="Z9" s="197" t="s">
        <v>188</v>
      </c>
      <c r="AA9" s="197" t="s">
        <v>189</v>
      </c>
      <c r="AB9" s="197" t="s">
        <v>190</v>
      </c>
      <c r="AC9" s="197" t="s">
        <v>191</v>
      </c>
      <c r="AD9" s="197" t="s">
        <v>192</v>
      </c>
      <c r="AE9" s="197"/>
      <c r="AF9" s="197"/>
      <c r="AG9" s="197"/>
      <c r="AH9" s="197"/>
      <c r="AI9" s="197"/>
      <c r="AJ9" s="197"/>
      <c r="AK9" s="197"/>
      <c r="AL9" s="197"/>
      <c r="AM9" s="197"/>
      <c r="AN9" s="197"/>
      <c r="AO9" s="197"/>
      <c r="AP9" s="197"/>
      <c r="AQ9" s="197"/>
      <c r="AR9" s="176" t="s">
        <v>31</v>
      </c>
      <c r="AS9" s="177"/>
      <c r="AT9" s="176"/>
      <c r="AU9" s="176" t="s">
        <v>32</v>
      </c>
      <c r="AV9" s="177"/>
      <c r="AW9" s="176"/>
      <c r="AX9" s="177" t="s">
        <v>33</v>
      </c>
      <c r="AY9" s="176" t="s">
        <v>34</v>
      </c>
    </row>
    <row r="10" spans="1:98" ht="41.4" x14ac:dyDescent="0.25">
      <c r="A10" s="197"/>
      <c r="B10" s="197"/>
      <c r="C10" s="198"/>
      <c r="D10" s="197"/>
      <c r="E10" s="197"/>
      <c r="F10" s="198"/>
      <c r="G10" s="198"/>
      <c r="H10" s="198"/>
      <c r="I10" s="198"/>
      <c r="J10" s="198"/>
      <c r="K10" s="198"/>
      <c r="L10" s="198"/>
      <c r="M10" s="198"/>
      <c r="N10" s="198"/>
      <c r="O10" s="198"/>
      <c r="P10" s="198"/>
      <c r="Q10" s="198"/>
      <c r="R10" s="206"/>
      <c r="S10" s="197"/>
      <c r="T10" s="197"/>
      <c r="U10" s="197"/>
      <c r="V10" s="197"/>
      <c r="W10" s="197"/>
      <c r="X10" s="197"/>
      <c r="Y10" s="197"/>
      <c r="Z10" s="197"/>
      <c r="AA10" s="197"/>
      <c r="AB10" s="197"/>
      <c r="AC10" s="197"/>
      <c r="AD10" s="197"/>
      <c r="AE10" s="197"/>
      <c r="AF10" s="197"/>
      <c r="AG10" s="197"/>
      <c r="AH10" s="197"/>
      <c r="AI10" s="197"/>
      <c r="AJ10" s="197"/>
      <c r="AK10" s="197"/>
      <c r="AL10" s="197"/>
      <c r="AM10" s="197"/>
      <c r="AN10" s="197"/>
      <c r="AO10" s="197"/>
      <c r="AP10" s="197"/>
      <c r="AQ10" s="197"/>
      <c r="AR10" s="10" t="s">
        <v>34</v>
      </c>
      <c r="AS10" s="11" t="s">
        <v>35</v>
      </c>
      <c r="AT10" s="10" t="s">
        <v>36</v>
      </c>
      <c r="AU10" s="10" t="s">
        <v>34</v>
      </c>
      <c r="AV10" s="11" t="s">
        <v>35</v>
      </c>
      <c r="AW10" s="10" t="s">
        <v>36</v>
      </c>
      <c r="AX10" s="178"/>
      <c r="AY10" s="179"/>
    </row>
    <row r="11" spans="1:98" ht="42" hidden="1" customHeight="1" x14ac:dyDescent="0.3">
      <c r="A11" s="18" t="s">
        <v>193</v>
      </c>
      <c r="B11" s="14" t="s">
        <v>194</v>
      </c>
      <c r="C11" s="21" t="s">
        <v>195</v>
      </c>
      <c r="D11" s="14">
        <v>1</v>
      </c>
      <c r="E11" s="9">
        <v>100</v>
      </c>
      <c r="F11" s="58">
        <v>0</v>
      </c>
      <c r="G11" s="58">
        <v>0</v>
      </c>
      <c r="H11" s="58">
        <v>0</v>
      </c>
      <c r="I11" s="58">
        <v>0</v>
      </c>
      <c r="J11" s="58">
        <v>0</v>
      </c>
      <c r="K11" s="58">
        <v>50</v>
      </c>
      <c r="L11" s="58">
        <v>0</v>
      </c>
      <c r="M11" s="58">
        <v>0</v>
      </c>
      <c r="N11" s="58">
        <v>0</v>
      </c>
      <c r="O11" s="58">
        <v>0</v>
      </c>
      <c r="P11" s="58">
        <v>0</v>
      </c>
      <c r="Q11" s="58">
        <v>50</v>
      </c>
      <c r="R11" s="59">
        <f>+SUM(F11:Q11)</f>
        <v>100</v>
      </c>
      <c r="S11" s="16">
        <v>0</v>
      </c>
      <c r="T11" s="16">
        <v>0</v>
      </c>
      <c r="U11" s="16">
        <v>0</v>
      </c>
      <c r="V11" s="16"/>
      <c r="W11" s="16"/>
      <c r="X11" s="16"/>
      <c r="Y11" s="16"/>
      <c r="Z11" s="16"/>
      <c r="AA11" s="16"/>
      <c r="AB11" s="16"/>
      <c r="AC11" s="16"/>
      <c r="AD11" s="16"/>
      <c r="AE11" s="16">
        <f>+SUM(S11:AD11)</f>
        <v>0</v>
      </c>
      <c r="AF11" s="212"/>
      <c r="AG11" s="16"/>
      <c r="AH11" s="16"/>
      <c r="AI11" s="16"/>
      <c r="AJ11" s="16"/>
      <c r="AK11" s="16"/>
      <c r="AL11" s="16"/>
      <c r="AM11" s="16"/>
      <c r="AN11" s="17"/>
      <c r="AO11" s="16"/>
      <c r="AP11" s="16"/>
      <c r="AQ11" s="16"/>
      <c r="AR11" s="16"/>
      <c r="AS11" s="16"/>
      <c r="AT11" s="16"/>
      <c r="AU11" s="16"/>
      <c r="AV11" s="16"/>
      <c r="AW11" s="16"/>
      <c r="AX11" s="16"/>
      <c r="AY11" s="16"/>
    </row>
    <row r="12" spans="1:98" s="5" customFormat="1" ht="409.6" x14ac:dyDescent="0.25">
      <c r="A12" s="18" t="s">
        <v>196</v>
      </c>
      <c r="B12" s="14" t="s">
        <v>194</v>
      </c>
      <c r="C12" s="215" t="s">
        <v>197</v>
      </c>
      <c r="D12" s="14">
        <v>2</v>
      </c>
      <c r="E12" s="9">
        <v>100</v>
      </c>
      <c r="F12" s="9">
        <v>0</v>
      </c>
      <c r="G12" s="9">
        <v>0</v>
      </c>
      <c r="H12" s="9">
        <v>25</v>
      </c>
      <c r="I12" s="58">
        <v>0</v>
      </c>
      <c r="J12" s="58">
        <v>0</v>
      </c>
      <c r="K12" s="58">
        <v>25</v>
      </c>
      <c r="L12" s="58">
        <v>0</v>
      </c>
      <c r="M12" s="58">
        <v>0</v>
      </c>
      <c r="N12" s="58">
        <v>25</v>
      </c>
      <c r="O12" s="58">
        <v>0</v>
      </c>
      <c r="P12" s="58">
        <v>0</v>
      </c>
      <c r="Q12" s="58">
        <v>25</v>
      </c>
      <c r="R12" s="216">
        <f>+SUM(F12:Q12)</f>
        <v>100</v>
      </c>
      <c r="S12" s="9">
        <v>0</v>
      </c>
      <c r="T12" s="9">
        <v>0</v>
      </c>
      <c r="U12" s="217">
        <v>24</v>
      </c>
      <c r="V12" s="9"/>
      <c r="W12" s="9"/>
      <c r="X12" s="9"/>
      <c r="Y12" s="9"/>
      <c r="Z12" s="9"/>
      <c r="AA12" s="9"/>
      <c r="AB12" s="9"/>
      <c r="AC12" s="9"/>
      <c r="AD12" s="9"/>
      <c r="AE12" s="9">
        <f t="shared" ref="AE12:AE28" si="0">+SUM(S12:AD12)</f>
        <v>24</v>
      </c>
      <c r="AF12" s="218" t="s">
        <v>554</v>
      </c>
      <c r="AG12" s="9"/>
      <c r="AH12" s="9"/>
      <c r="AI12" s="9"/>
      <c r="AJ12" s="57" t="s">
        <v>568</v>
      </c>
      <c r="AK12" s="9"/>
      <c r="AL12" s="9"/>
      <c r="AM12" s="9"/>
      <c r="AN12" s="224" t="s">
        <v>584</v>
      </c>
      <c r="AO12" s="9"/>
      <c r="AP12" s="9"/>
      <c r="AQ12" s="9"/>
      <c r="AR12" s="9"/>
      <c r="AS12" s="9"/>
      <c r="AT12" s="9"/>
      <c r="AU12" s="9"/>
      <c r="AV12" s="9"/>
      <c r="AW12" s="9"/>
      <c r="AX12" s="9"/>
      <c r="AY12" s="9"/>
    </row>
    <row r="13" spans="1:98" s="5" customFormat="1" ht="57.6" x14ac:dyDescent="0.25">
      <c r="A13" s="19" t="s">
        <v>198</v>
      </c>
      <c r="B13" s="14" t="s">
        <v>194</v>
      </c>
      <c r="C13" s="215" t="s">
        <v>199</v>
      </c>
      <c r="D13" s="14">
        <v>3</v>
      </c>
      <c r="E13" s="9">
        <v>100</v>
      </c>
      <c r="F13" s="9">
        <v>0</v>
      </c>
      <c r="G13" s="9">
        <v>0</v>
      </c>
      <c r="H13" s="9">
        <v>25</v>
      </c>
      <c r="I13" s="58">
        <v>0</v>
      </c>
      <c r="J13" s="58">
        <v>0</v>
      </c>
      <c r="K13" s="60">
        <v>25</v>
      </c>
      <c r="L13" s="58">
        <v>0</v>
      </c>
      <c r="M13" s="58">
        <v>0</v>
      </c>
      <c r="N13" s="60">
        <v>25</v>
      </c>
      <c r="O13" s="58">
        <v>0</v>
      </c>
      <c r="P13" s="58">
        <v>0</v>
      </c>
      <c r="Q13" s="60">
        <v>25</v>
      </c>
      <c r="R13" s="216">
        <f t="shared" ref="R13:R28" si="1">+SUM(F13:Q13)</f>
        <v>100</v>
      </c>
      <c r="S13" s="9">
        <v>0</v>
      </c>
      <c r="T13" s="9">
        <v>0</v>
      </c>
      <c r="U13" s="217">
        <v>25</v>
      </c>
      <c r="V13" s="9"/>
      <c r="W13" s="9"/>
      <c r="X13" s="9"/>
      <c r="Y13" s="9"/>
      <c r="Z13" s="9"/>
      <c r="AA13" s="9"/>
      <c r="AB13" s="9"/>
      <c r="AC13" s="9"/>
      <c r="AD13" s="9"/>
      <c r="AE13" s="9">
        <f t="shared" si="0"/>
        <v>25</v>
      </c>
      <c r="AF13" s="218" t="s">
        <v>564</v>
      </c>
      <c r="AG13" s="9"/>
      <c r="AH13" s="9"/>
      <c r="AI13" s="9"/>
      <c r="AJ13" s="218" t="s">
        <v>569</v>
      </c>
      <c r="AK13" s="9"/>
      <c r="AL13" s="9"/>
      <c r="AM13" s="9"/>
      <c r="AN13" s="223" t="s">
        <v>582</v>
      </c>
      <c r="AO13" s="9"/>
      <c r="AP13" s="9"/>
      <c r="AQ13" s="9"/>
      <c r="AR13" s="9"/>
      <c r="AS13" s="9"/>
      <c r="AT13" s="9"/>
      <c r="AU13" s="9"/>
      <c r="AV13" s="9"/>
      <c r="AW13" s="9"/>
      <c r="AX13" s="9"/>
      <c r="AY13" s="9"/>
    </row>
    <row r="14" spans="1:98" s="5" customFormat="1" ht="57.6" x14ac:dyDescent="0.25">
      <c r="A14" s="19" t="s">
        <v>200</v>
      </c>
      <c r="B14" s="14" t="s">
        <v>194</v>
      </c>
      <c r="C14" s="215" t="s">
        <v>201</v>
      </c>
      <c r="D14" s="14">
        <v>4</v>
      </c>
      <c r="E14" s="9">
        <v>100</v>
      </c>
      <c r="F14" s="9">
        <v>0</v>
      </c>
      <c r="G14" s="9">
        <v>0</v>
      </c>
      <c r="H14" s="9">
        <v>25</v>
      </c>
      <c r="I14" s="58">
        <v>0</v>
      </c>
      <c r="J14" s="58">
        <v>0</v>
      </c>
      <c r="K14" s="60">
        <v>25</v>
      </c>
      <c r="L14" s="58">
        <v>0</v>
      </c>
      <c r="M14" s="58">
        <v>0</v>
      </c>
      <c r="N14" s="60">
        <v>25</v>
      </c>
      <c r="O14" s="58">
        <v>0</v>
      </c>
      <c r="P14" s="58">
        <v>0</v>
      </c>
      <c r="Q14" s="60">
        <v>25</v>
      </c>
      <c r="R14" s="216">
        <f t="shared" si="1"/>
        <v>100</v>
      </c>
      <c r="S14" s="9">
        <v>0</v>
      </c>
      <c r="T14" s="9">
        <v>0</v>
      </c>
      <c r="U14" s="217">
        <v>25</v>
      </c>
      <c r="V14" s="9"/>
      <c r="W14" s="9"/>
      <c r="X14" s="9"/>
      <c r="Y14" s="9"/>
      <c r="Z14" s="9"/>
      <c r="AA14" s="9"/>
      <c r="AB14" s="9"/>
      <c r="AC14" s="9"/>
      <c r="AD14" s="9"/>
      <c r="AE14" s="9">
        <f t="shared" si="0"/>
        <v>25</v>
      </c>
      <c r="AF14" s="218" t="s">
        <v>565</v>
      </c>
      <c r="AG14" s="9"/>
      <c r="AH14" s="9"/>
      <c r="AI14" s="9"/>
      <c r="AJ14" s="57" t="s">
        <v>570</v>
      </c>
      <c r="AK14" s="9"/>
      <c r="AL14" s="9"/>
      <c r="AM14" s="9"/>
      <c r="AN14" s="224" t="s">
        <v>583</v>
      </c>
      <c r="AO14" s="9"/>
      <c r="AP14" s="9"/>
      <c r="AQ14" s="9"/>
      <c r="AR14" s="9"/>
      <c r="AS14" s="9"/>
      <c r="AT14" s="9"/>
      <c r="AU14" s="9"/>
      <c r="AV14" s="9"/>
      <c r="AW14" s="9"/>
      <c r="AX14" s="9"/>
      <c r="AY14" s="9"/>
    </row>
    <row r="15" spans="1:98" s="5" customFormat="1" ht="69" x14ac:dyDescent="0.25">
      <c r="A15" s="19" t="s">
        <v>202</v>
      </c>
      <c r="B15" s="14" t="s">
        <v>194</v>
      </c>
      <c r="C15" s="215" t="s">
        <v>203</v>
      </c>
      <c r="D15" s="14">
        <v>5</v>
      </c>
      <c r="E15" s="9">
        <v>100</v>
      </c>
      <c r="F15" s="9">
        <v>0</v>
      </c>
      <c r="G15" s="9">
        <v>0</v>
      </c>
      <c r="H15" s="9">
        <v>25</v>
      </c>
      <c r="I15" s="58">
        <v>0</v>
      </c>
      <c r="J15" s="58">
        <v>0</v>
      </c>
      <c r="K15" s="60">
        <v>25</v>
      </c>
      <c r="L15" s="58">
        <v>0</v>
      </c>
      <c r="M15" s="58">
        <v>0</v>
      </c>
      <c r="N15" s="60">
        <v>25</v>
      </c>
      <c r="O15" s="58">
        <v>0</v>
      </c>
      <c r="P15" s="58">
        <v>0</v>
      </c>
      <c r="Q15" s="60">
        <v>25</v>
      </c>
      <c r="R15" s="216">
        <f t="shared" si="1"/>
        <v>100</v>
      </c>
      <c r="S15" s="9">
        <v>0</v>
      </c>
      <c r="T15" s="9">
        <v>0</v>
      </c>
      <c r="U15" s="217">
        <v>25</v>
      </c>
      <c r="V15" s="9"/>
      <c r="W15" s="9"/>
      <c r="X15" s="9"/>
      <c r="Y15" s="9"/>
      <c r="Z15" s="9"/>
      <c r="AA15" s="9"/>
      <c r="AB15" s="9"/>
      <c r="AC15" s="9"/>
      <c r="AD15" s="9"/>
      <c r="AE15" s="9">
        <f t="shared" si="0"/>
        <v>25</v>
      </c>
      <c r="AF15" s="218" t="s">
        <v>555</v>
      </c>
      <c r="AG15" s="9"/>
      <c r="AH15" s="9"/>
      <c r="AI15" s="9"/>
      <c r="AJ15" s="57" t="s">
        <v>571</v>
      </c>
      <c r="AK15" s="9"/>
      <c r="AL15" s="9"/>
      <c r="AM15" s="9"/>
      <c r="AN15" s="224" t="s">
        <v>585</v>
      </c>
      <c r="AO15" s="9"/>
      <c r="AP15" s="9"/>
      <c r="AQ15" s="9"/>
      <c r="AR15" s="9"/>
      <c r="AS15" s="9"/>
      <c r="AT15" s="9"/>
      <c r="AU15" s="9"/>
      <c r="AV15" s="9"/>
      <c r="AW15" s="9"/>
      <c r="AX15" s="9"/>
      <c r="AY15" s="9"/>
    </row>
    <row r="16" spans="1:98" s="5" customFormat="1" ht="55.2" x14ac:dyDescent="0.25">
      <c r="A16" s="19" t="s">
        <v>204</v>
      </c>
      <c r="B16" s="14" t="s">
        <v>194</v>
      </c>
      <c r="C16" s="215" t="s">
        <v>205</v>
      </c>
      <c r="D16" s="14">
        <v>6</v>
      </c>
      <c r="E16" s="9">
        <v>100</v>
      </c>
      <c r="F16" s="9">
        <v>0</v>
      </c>
      <c r="G16" s="9">
        <v>0</v>
      </c>
      <c r="H16" s="9">
        <v>25</v>
      </c>
      <c r="I16" s="58">
        <v>0</v>
      </c>
      <c r="J16" s="58">
        <v>0</v>
      </c>
      <c r="K16" s="60">
        <v>25</v>
      </c>
      <c r="L16" s="58">
        <v>0</v>
      </c>
      <c r="M16" s="58">
        <v>0</v>
      </c>
      <c r="N16" s="60">
        <v>25</v>
      </c>
      <c r="O16" s="58">
        <v>0</v>
      </c>
      <c r="P16" s="58">
        <v>0</v>
      </c>
      <c r="Q16" s="60">
        <v>25</v>
      </c>
      <c r="R16" s="216">
        <f t="shared" si="1"/>
        <v>100</v>
      </c>
      <c r="S16" s="9">
        <v>0</v>
      </c>
      <c r="T16" s="9">
        <v>0</v>
      </c>
      <c r="U16" s="217">
        <v>25</v>
      </c>
      <c r="V16" s="9"/>
      <c r="W16" s="9"/>
      <c r="X16" s="9"/>
      <c r="Y16" s="9"/>
      <c r="Z16" s="9"/>
      <c r="AA16" s="9"/>
      <c r="AB16" s="9"/>
      <c r="AC16" s="9"/>
      <c r="AD16" s="9"/>
      <c r="AE16" s="9">
        <f t="shared" si="0"/>
        <v>25</v>
      </c>
      <c r="AF16" s="218" t="s">
        <v>556</v>
      </c>
      <c r="AG16" s="9"/>
      <c r="AH16" s="9"/>
      <c r="AI16" s="9"/>
      <c r="AJ16" s="57" t="s">
        <v>572</v>
      </c>
      <c r="AK16" s="9"/>
      <c r="AL16" s="9"/>
      <c r="AM16" s="9"/>
      <c r="AN16" s="224" t="s">
        <v>586</v>
      </c>
      <c r="AO16" s="9"/>
      <c r="AP16" s="9"/>
      <c r="AQ16" s="9"/>
      <c r="AR16" s="9"/>
      <c r="AS16" s="9"/>
      <c r="AT16" s="9"/>
      <c r="AU16" s="9"/>
      <c r="AV16" s="9"/>
      <c r="AW16" s="9"/>
      <c r="AX16" s="9"/>
      <c r="AY16" s="9"/>
    </row>
    <row r="17" spans="1:51" s="5" customFormat="1" ht="57.6" x14ac:dyDescent="0.25">
      <c r="A17" s="19" t="s">
        <v>206</v>
      </c>
      <c r="B17" s="14" t="s">
        <v>194</v>
      </c>
      <c r="C17" s="215" t="s">
        <v>207</v>
      </c>
      <c r="D17" s="14">
        <v>7</v>
      </c>
      <c r="E17" s="9">
        <v>100</v>
      </c>
      <c r="F17" s="9">
        <v>0</v>
      </c>
      <c r="G17" s="9">
        <v>0</v>
      </c>
      <c r="H17" s="9">
        <v>25</v>
      </c>
      <c r="I17" s="58">
        <v>0</v>
      </c>
      <c r="J17" s="58">
        <v>0</v>
      </c>
      <c r="K17" s="60">
        <v>25</v>
      </c>
      <c r="L17" s="58">
        <v>0</v>
      </c>
      <c r="M17" s="58">
        <v>0</v>
      </c>
      <c r="N17" s="60">
        <v>25</v>
      </c>
      <c r="O17" s="58">
        <v>0</v>
      </c>
      <c r="P17" s="58">
        <v>0</v>
      </c>
      <c r="Q17" s="60">
        <v>25</v>
      </c>
      <c r="R17" s="216">
        <f t="shared" si="1"/>
        <v>100</v>
      </c>
      <c r="S17" s="9">
        <v>0</v>
      </c>
      <c r="T17" s="9">
        <v>0</v>
      </c>
      <c r="U17" s="217">
        <v>25</v>
      </c>
      <c r="V17" s="9"/>
      <c r="W17" s="9"/>
      <c r="X17" s="9"/>
      <c r="Y17" s="9"/>
      <c r="Z17" s="9"/>
      <c r="AA17" s="9"/>
      <c r="AB17" s="9"/>
      <c r="AC17" s="9"/>
      <c r="AD17" s="9"/>
      <c r="AE17" s="9">
        <f t="shared" si="0"/>
        <v>25</v>
      </c>
      <c r="AF17" s="218" t="s">
        <v>557</v>
      </c>
      <c r="AG17" s="9"/>
      <c r="AH17" s="9"/>
      <c r="AI17" s="9"/>
      <c r="AJ17" s="218" t="s">
        <v>581</v>
      </c>
      <c r="AK17" s="9"/>
      <c r="AL17" s="9"/>
      <c r="AM17" s="9"/>
      <c r="AN17" s="224" t="s">
        <v>587</v>
      </c>
      <c r="AO17" s="9"/>
      <c r="AP17" s="9"/>
      <c r="AQ17" s="9"/>
      <c r="AR17" s="9"/>
      <c r="AS17" s="9"/>
      <c r="AT17" s="9"/>
      <c r="AU17" s="9"/>
      <c r="AV17" s="9"/>
      <c r="AW17" s="9"/>
      <c r="AX17" s="9"/>
      <c r="AY17" s="9"/>
    </row>
    <row r="18" spans="1:51" s="5" customFormat="1" ht="148.19999999999999" customHeight="1" x14ac:dyDescent="0.25">
      <c r="A18" s="18" t="s">
        <v>208</v>
      </c>
      <c r="B18" s="14" t="s">
        <v>194</v>
      </c>
      <c r="C18" s="215" t="s">
        <v>209</v>
      </c>
      <c r="D18" s="14">
        <v>8</v>
      </c>
      <c r="E18" s="9">
        <v>100</v>
      </c>
      <c r="F18" s="9">
        <v>0</v>
      </c>
      <c r="G18" s="9">
        <v>0</v>
      </c>
      <c r="H18" s="9">
        <v>20</v>
      </c>
      <c r="I18" s="60">
        <v>0</v>
      </c>
      <c r="J18" s="60">
        <v>0</v>
      </c>
      <c r="K18" s="60">
        <v>30</v>
      </c>
      <c r="L18" s="58">
        <v>0</v>
      </c>
      <c r="M18" s="60">
        <v>0</v>
      </c>
      <c r="N18" s="60">
        <v>30</v>
      </c>
      <c r="O18" s="60">
        <v>0</v>
      </c>
      <c r="P18" s="60">
        <v>0</v>
      </c>
      <c r="Q18" s="60">
        <v>20</v>
      </c>
      <c r="R18" s="216">
        <f t="shared" si="1"/>
        <v>100</v>
      </c>
      <c r="S18" s="9">
        <v>0</v>
      </c>
      <c r="T18" s="9">
        <v>0</v>
      </c>
      <c r="U18" s="217">
        <v>20</v>
      </c>
      <c r="V18" s="9"/>
      <c r="W18" s="9"/>
      <c r="X18" s="9"/>
      <c r="Y18" s="9"/>
      <c r="Z18" s="9"/>
      <c r="AA18" s="9"/>
      <c r="AB18" s="9"/>
      <c r="AC18" s="9"/>
      <c r="AD18" s="9"/>
      <c r="AE18" s="9">
        <f t="shared" si="0"/>
        <v>20</v>
      </c>
      <c r="AF18" s="218" t="s">
        <v>558</v>
      </c>
      <c r="AG18" s="9"/>
      <c r="AH18" s="9"/>
      <c r="AI18" s="9"/>
      <c r="AJ18" s="218" t="s">
        <v>580</v>
      </c>
      <c r="AK18" s="9"/>
      <c r="AL18" s="9"/>
      <c r="AM18" s="9"/>
      <c r="AN18" s="224" t="s">
        <v>588</v>
      </c>
      <c r="AO18" s="9"/>
      <c r="AP18" s="9"/>
      <c r="AQ18" s="9"/>
      <c r="AR18" s="9"/>
      <c r="AS18" s="9"/>
      <c r="AT18" s="9"/>
      <c r="AU18" s="9"/>
      <c r="AV18" s="9"/>
      <c r="AW18" s="9"/>
      <c r="AX18" s="9"/>
      <c r="AY18" s="9"/>
    </row>
    <row r="19" spans="1:51" s="5" customFormat="1" ht="64.2" customHeight="1" x14ac:dyDescent="0.25">
      <c r="A19" s="18" t="s">
        <v>210</v>
      </c>
      <c r="B19" s="14" t="s">
        <v>194</v>
      </c>
      <c r="C19" s="215" t="s">
        <v>211</v>
      </c>
      <c r="D19" s="14">
        <v>9</v>
      </c>
      <c r="E19" s="9">
        <v>100</v>
      </c>
      <c r="F19" s="9">
        <v>0</v>
      </c>
      <c r="G19" s="9">
        <v>0</v>
      </c>
      <c r="H19" s="9">
        <v>50</v>
      </c>
      <c r="I19" s="58">
        <v>0</v>
      </c>
      <c r="J19" s="58">
        <v>0</v>
      </c>
      <c r="K19" s="58">
        <v>0</v>
      </c>
      <c r="L19" s="58">
        <v>0</v>
      </c>
      <c r="M19" s="58">
        <v>0</v>
      </c>
      <c r="N19" s="58">
        <v>50</v>
      </c>
      <c r="O19" s="58">
        <v>0</v>
      </c>
      <c r="P19" s="58">
        <v>0</v>
      </c>
      <c r="Q19" s="58">
        <v>0</v>
      </c>
      <c r="R19" s="216">
        <f t="shared" si="1"/>
        <v>100</v>
      </c>
      <c r="S19" s="9">
        <v>0</v>
      </c>
      <c r="T19" s="9">
        <v>0</v>
      </c>
      <c r="U19" s="217">
        <v>50</v>
      </c>
      <c r="V19" s="9"/>
      <c r="W19" s="9"/>
      <c r="X19" s="9"/>
      <c r="Y19" s="9"/>
      <c r="Z19" s="9"/>
      <c r="AA19" s="9"/>
      <c r="AB19" s="9"/>
      <c r="AC19" s="9"/>
      <c r="AD19" s="9"/>
      <c r="AE19" s="9">
        <f t="shared" si="0"/>
        <v>50</v>
      </c>
      <c r="AF19" s="218" t="s">
        <v>566</v>
      </c>
      <c r="AG19" s="9"/>
      <c r="AH19" s="9"/>
      <c r="AI19" s="9"/>
      <c r="AJ19" s="218" t="s">
        <v>579</v>
      </c>
      <c r="AK19" s="9"/>
      <c r="AL19" s="9"/>
      <c r="AM19" s="9"/>
      <c r="AN19" s="224" t="s">
        <v>589</v>
      </c>
      <c r="AO19" s="9"/>
      <c r="AP19" s="9"/>
      <c r="AQ19" s="9"/>
      <c r="AR19" s="9"/>
      <c r="AS19" s="9"/>
      <c r="AT19" s="9"/>
      <c r="AU19" s="9"/>
      <c r="AV19" s="9"/>
      <c r="AW19" s="9"/>
      <c r="AX19" s="9"/>
      <c r="AY19" s="9"/>
    </row>
    <row r="20" spans="1:51" s="5" customFormat="1" ht="72" x14ac:dyDescent="0.25">
      <c r="A20" s="18" t="s">
        <v>212</v>
      </c>
      <c r="B20" s="14" t="s">
        <v>40</v>
      </c>
      <c r="C20" s="215" t="s">
        <v>213</v>
      </c>
      <c r="D20" s="14">
        <v>10</v>
      </c>
      <c r="E20" s="9">
        <v>100</v>
      </c>
      <c r="F20" s="9">
        <v>0</v>
      </c>
      <c r="G20" s="9">
        <v>0</v>
      </c>
      <c r="H20" s="9">
        <v>15</v>
      </c>
      <c r="I20" s="58">
        <v>0</v>
      </c>
      <c r="J20" s="58">
        <v>0</v>
      </c>
      <c r="K20" s="58">
        <v>25</v>
      </c>
      <c r="L20" s="58">
        <v>0</v>
      </c>
      <c r="M20" s="58">
        <v>0</v>
      </c>
      <c r="N20" s="58">
        <v>25</v>
      </c>
      <c r="O20" s="58">
        <v>0</v>
      </c>
      <c r="P20" s="58">
        <v>0</v>
      </c>
      <c r="Q20" s="58">
        <v>35</v>
      </c>
      <c r="R20" s="216">
        <f t="shared" si="1"/>
        <v>100</v>
      </c>
      <c r="S20" s="9">
        <v>0</v>
      </c>
      <c r="T20" s="9">
        <v>0</v>
      </c>
      <c r="U20" s="217">
        <v>15</v>
      </c>
      <c r="V20" s="9"/>
      <c r="W20" s="9"/>
      <c r="X20" s="9"/>
      <c r="Y20" s="9"/>
      <c r="Z20" s="9"/>
      <c r="AA20" s="9"/>
      <c r="AB20" s="9"/>
      <c r="AC20" s="9"/>
      <c r="AD20" s="9"/>
      <c r="AE20" s="9">
        <f t="shared" si="0"/>
        <v>15</v>
      </c>
      <c r="AF20" s="218" t="s">
        <v>559</v>
      </c>
      <c r="AG20" s="9"/>
      <c r="AH20" s="9"/>
      <c r="AI20" s="9"/>
      <c r="AJ20" s="218" t="s">
        <v>578</v>
      </c>
      <c r="AK20" s="9"/>
      <c r="AL20" s="9"/>
      <c r="AM20" s="9"/>
      <c r="AN20" s="224" t="s">
        <v>590</v>
      </c>
      <c r="AO20" s="9"/>
      <c r="AP20" s="9"/>
      <c r="AQ20" s="9"/>
      <c r="AR20" s="9"/>
      <c r="AS20" s="9"/>
      <c r="AT20" s="9"/>
      <c r="AU20" s="9"/>
      <c r="AV20" s="9"/>
      <c r="AW20" s="9"/>
      <c r="AX20" s="9"/>
      <c r="AY20" s="9"/>
    </row>
    <row r="21" spans="1:51" ht="27.6" hidden="1" x14ac:dyDescent="0.3">
      <c r="A21" s="18" t="s">
        <v>214</v>
      </c>
      <c r="B21" s="14" t="s">
        <v>215</v>
      </c>
      <c r="C21" s="21" t="s">
        <v>216</v>
      </c>
      <c r="D21" s="14">
        <v>11</v>
      </c>
      <c r="E21" s="9">
        <v>100</v>
      </c>
      <c r="F21" s="58">
        <v>0</v>
      </c>
      <c r="G21" s="58">
        <v>0</v>
      </c>
      <c r="H21" s="58">
        <v>0</v>
      </c>
      <c r="I21" s="58">
        <v>0</v>
      </c>
      <c r="J21" s="58">
        <v>0</v>
      </c>
      <c r="K21" s="58">
        <v>50</v>
      </c>
      <c r="L21" s="58">
        <v>0</v>
      </c>
      <c r="M21" s="58">
        <v>0</v>
      </c>
      <c r="N21" s="58">
        <v>0</v>
      </c>
      <c r="O21" s="58">
        <v>0</v>
      </c>
      <c r="P21" s="58">
        <v>0</v>
      </c>
      <c r="Q21" s="58">
        <v>50</v>
      </c>
      <c r="R21" s="59">
        <f t="shared" si="1"/>
        <v>100</v>
      </c>
      <c r="S21" s="16">
        <v>0</v>
      </c>
      <c r="T21" s="16">
        <v>0</v>
      </c>
      <c r="U21" s="211"/>
      <c r="V21" s="16"/>
      <c r="W21" s="16"/>
      <c r="X21" s="16"/>
      <c r="Y21" s="16"/>
      <c r="Z21" s="16"/>
      <c r="AA21" s="16"/>
      <c r="AB21" s="16"/>
      <c r="AC21" s="16"/>
      <c r="AD21" s="16"/>
      <c r="AE21" s="16">
        <f t="shared" si="0"/>
        <v>0</v>
      </c>
      <c r="AF21" s="212"/>
      <c r="AG21" s="16"/>
      <c r="AH21" s="16"/>
      <c r="AI21" s="16"/>
      <c r="AJ21" s="213"/>
      <c r="AK21" s="16"/>
      <c r="AL21" s="16"/>
      <c r="AM21" s="16"/>
      <c r="AN21" s="214"/>
      <c r="AO21" s="16"/>
      <c r="AP21" s="16"/>
      <c r="AQ21" s="16"/>
      <c r="AR21" s="16"/>
      <c r="AS21" s="16"/>
      <c r="AT21" s="16"/>
      <c r="AU21" s="16"/>
      <c r="AV21" s="16"/>
      <c r="AW21" s="16"/>
      <c r="AX21" s="16"/>
      <c r="AY21" s="16"/>
    </row>
    <row r="22" spans="1:51" ht="41.4" hidden="1" x14ac:dyDescent="0.3">
      <c r="A22" s="18" t="s">
        <v>217</v>
      </c>
      <c r="B22" s="14" t="s">
        <v>215</v>
      </c>
      <c r="C22" s="21" t="s">
        <v>218</v>
      </c>
      <c r="D22" s="14">
        <v>12</v>
      </c>
      <c r="E22" s="9">
        <v>100</v>
      </c>
      <c r="F22" s="58">
        <v>0</v>
      </c>
      <c r="G22" s="58">
        <v>0</v>
      </c>
      <c r="H22" s="58">
        <v>0</v>
      </c>
      <c r="I22" s="58">
        <v>0</v>
      </c>
      <c r="J22" s="58">
        <v>0</v>
      </c>
      <c r="K22" s="58">
        <v>50</v>
      </c>
      <c r="L22" s="58">
        <v>0</v>
      </c>
      <c r="M22" s="58">
        <v>0</v>
      </c>
      <c r="N22" s="58">
        <v>0</v>
      </c>
      <c r="O22" s="58">
        <v>0</v>
      </c>
      <c r="P22" s="58">
        <v>0</v>
      </c>
      <c r="Q22" s="58">
        <v>50</v>
      </c>
      <c r="R22" s="59">
        <f t="shared" si="1"/>
        <v>100</v>
      </c>
      <c r="S22" s="16">
        <v>0</v>
      </c>
      <c r="T22" s="16">
        <v>0</v>
      </c>
      <c r="U22" s="16">
        <v>0</v>
      </c>
      <c r="V22" s="16"/>
      <c r="W22" s="16"/>
      <c r="X22" s="16"/>
      <c r="Y22" s="16"/>
      <c r="Z22" s="16"/>
      <c r="AA22" s="16"/>
      <c r="AB22" s="16"/>
      <c r="AC22" s="16"/>
      <c r="AD22" s="16"/>
      <c r="AE22" s="16">
        <f t="shared" si="0"/>
        <v>0</v>
      </c>
      <c r="AF22" s="212"/>
      <c r="AG22" s="16"/>
      <c r="AH22" s="16"/>
      <c r="AI22" s="16"/>
      <c r="AJ22" s="16"/>
      <c r="AK22" s="16"/>
      <c r="AL22" s="16"/>
      <c r="AM22" s="16"/>
      <c r="AN22" s="17"/>
      <c r="AO22" s="16"/>
      <c r="AP22" s="16"/>
      <c r="AQ22" s="16"/>
      <c r="AR22" s="16"/>
      <c r="AS22" s="16"/>
      <c r="AT22" s="16"/>
      <c r="AU22" s="16"/>
      <c r="AV22" s="16"/>
      <c r="AW22" s="16"/>
      <c r="AX22" s="16"/>
      <c r="AY22" s="16"/>
    </row>
    <row r="23" spans="1:51" s="5" customFormat="1" ht="57.6" x14ac:dyDescent="0.25">
      <c r="A23" s="18" t="s">
        <v>219</v>
      </c>
      <c r="B23" s="14" t="s">
        <v>215</v>
      </c>
      <c r="C23" s="215" t="s">
        <v>220</v>
      </c>
      <c r="D23" s="14">
        <v>13</v>
      </c>
      <c r="E23" s="9">
        <v>100</v>
      </c>
      <c r="F23" s="9">
        <v>0</v>
      </c>
      <c r="G23" s="9">
        <v>0</v>
      </c>
      <c r="H23" s="9">
        <v>25</v>
      </c>
      <c r="I23" s="58">
        <v>0</v>
      </c>
      <c r="J23" s="58">
        <v>0</v>
      </c>
      <c r="K23" s="58">
        <v>25</v>
      </c>
      <c r="L23" s="58">
        <v>0</v>
      </c>
      <c r="M23" s="58">
        <v>0</v>
      </c>
      <c r="N23" s="58">
        <v>25</v>
      </c>
      <c r="O23" s="58">
        <v>0</v>
      </c>
      <c r="P23" s="58">
        <v>0</v>
      </c>
      <c r="Q23" s="58">
        <v>25</v>
      </c>
      <c r="R23" s="216">
        <f t="shared" si="1"/>
        <v>100</v>
      </c>
      <c r="S23" s="9">
        <v>0</v>
      </c>
      <c r="T23" s="9">
        <v>0</v>
      </c>
      <c r="U23" s="217">
        <v>25</v>
      </c>
      <c r="V23" s="9"/>
      <c r="W23" s="9"/>
      <c r="X23" s="9"/>
      <c r="Y23" s="9"/>
      <c r="Z23" s="9"/>
      <c r="AA23" s="9"/>
      <c r="AB23" s="9"/>
      <c r="AC23" s="9"/>
      <c r="AD23" s="9"/>
      <c r="AE23" s="9">
        <f t="shared" si="0"/>
        <v>25</v>
      </c>
      <c r="AF23" s="218" t="s">
        <v>560</v>
      </c>
      <c r="AG23" s="9"/>
      <c r="AH23" s="9"/>
      <c r="AI23" s="9"/>
      <c r="AJ23" s="218" t="s">
        <v>577</v>
      </c>
      <c r="AK23" s="9"/>
      <c r="AL23" s="9"/>
      <c r="AM23" s="9"/>
      <c r="AN23" s="224" t="s">
        <v>591</v>
      </c>
      <c r="AO23" s="9"/>
      <c r="AP23" s="9"/>
      <c r="AQ23" s="9"/>
      <c r="AR23" s="9"/>
      <c r="AS23" s="9"/>
      <c r="AT23" s="9"/>
      <c r="AU23" s="9"/>
      <c r="AV23" s="9"/>
      <c r="AW23" s="9"/>
      <c r="AX23" s="9"/>
      <c r="AY23" s="9"/>
    </row>
    <row r="24" spans="1:51" ht="27.6" hidden="1" x14ac:dyDescent="0.3">
      <c r="A24" s="18" t="s">
        <v>221</v>
      </c>
      <c r="B24" s="14" t="s">
        <v>215</v>
      </c>
      <c r="C24" s="21" t="s">
        <v>222</v>
      </c>
      <c r="D24" s="14">
        <v>14</v>
      </c>
      <c r="E24" s="9">
        <v>100</v>
      </c>
      <c r="F24" s="58">
        <v>0</v>
      </c>
      <c r="G24" s="58">
        <v>0</v>
      </c>
      <c r="H24" s="58">
        <v>0</v>
      </c>
      <c r="I24" s="58">
        <v>0</v>
      </c>
      <c r="J24" s="58">
        <v>0</v>
      </c>
      <c r="K24" s="58">
        <v>50</v>
      </c>
      <c r="L24" s="58">
        <v>0</v>
      </c>
      <c r="M24" s="58">
        <v>0</v>
      </c>
      <c r="N24" s="58">
        <v>0</v>
      </c>
      <c r="O24" s="58">
        <v>0</v>
      </c>
      <c r="P24" s="58">
        <v>0</v>
      </c>
      <c r="Q24" s="58">
        <v>50</v>
      </c>
      <c r="R24" s="59">
        <f t="shared" si="1"/>
        <v>100</v>
      </c>
      <c r="S24" s="16">
        <v>0</v>
      </c>
      <c r="T24" s="16">
        <v>0</v>
      </c>
      <c r="U24" s="16">
        <v>0</v>
      </c>
      <c r="V24" s="16"/>
      <c r="W24" s="16"/>
      <c r="X24" s="16"/>
      <c r="Y24" s="16"/>
      <c r="Z24" s="16"/>
      <c r="AA24" s="16"/>
      <c r="AB24" s="16"/>
      <c r="AC24" s="16"/>
      <c r="AD24" s="16"/>
      <c r="AE24" s="16">
        <f t="shared" si="0"/>
        <v>0</v>
      </c>
      <c r="AF24" s="212"/>
      <c r="AG24" s="16"/>
      <c r="AH24" s="16"/>
      <c r="AI24" s="16"/>
      <c r="AJ24" s="213"/>
      <c r="AK24" s="16"/>
      <c r="AL24" s="16"/>
      <c r="AM24" s="16"/>
      <c r="AN24" s="214"/>
      <c r="AO24" s="16"/>
      <c r="AP24" s="16"/>
      <c r="AQ24" s="16"/>
      <c r="AR24" s="16"/>
      <c r="AS24" s="16"/>
      <c r="AT24" s="16"/>
      <c r="AU24" s="16"/>
      <c r="AV24" s="16"/>
      <c r="AW24" s="16"/>
      <c r="AX24" s="16"/>
      <c r="AY24" s="16"/>
    </row>
    <row r="25" spans="1:51" s="5" customFormat="1" ht="102" customHeight="1" x14ac:dyDescent="0.25">
      <c r="A25" s="19" t="s">
        <v>223</v>
      </c>
      <c r="B25" s="15" t="s">
        <v>215</v>
      </c>
      <c r="C25" s="215" t="s">
        <v>224</v>
      </c>
      <c r="D25" s="14">
        <v>15</v>
      </c>
      <c r="E25" s="9">
        <v>100</v>
      </c>
      <c r="F25" s="9">
        <v>0</v>
      </c>
      <c r="G25" s="9">
        <v>0</v>
      </c>
      <c r="H25" s="9">
        <v>21.6</v>
      </c>
      <c r="I25" s="58">
        <v>0</v>
      </c>
      <c r="J25" s="58">
        <v>0</v>
      </c>
      <c r="K25" s="58">
        <v>38.700000000000003</v>
      </c>
      <c r="L25" s="58">
        <v>0</v>
      </c>
      <c r="M25" s="58">
        <v>0</v>
      </c>
      <c r="N25" s="58">
        <v>21.1</v>
      </c>
      <c r="O25" s="58">
        <v>0</v>
      </c>
      <c r="P25" s="58">
        <v>0</v>
      </c>
      <c r="Q25" s="58">
        <v>18.600000000000001</v>
      </c>
      <c r="R25" s="216">
        <f t="shared" si="1"/>
        <v>100</v>
      </c>
      <c r="S25" s="9">
        <v>0</v>
      </c>
      <c r="T25" s="9">
        <v>0</v>
      </c>
      <c r="U25" s="217">
        <v>21.6</v>
      </c>
      <c r="V25" s="9"/>
      <c r="W25" s="9"/>
      <c r="X25" s="9"/>
      <c r="Y25" s="9"/>
      <c r="Z25" s="9"/>
      <c r="AA25" s="9"/>
      <c r="AB25" s="9"/>
      <c r="AC25" s="9"/>
      <c r="AD25" s="9"/>
      <c r="AE25" s="9">
        <f t="shared" si="0"/>
        <v>21.6</v>
      </c>
      <c r="AF25" s="218" t="s">
        <v>561</v>
      </c>
      <c r="AG25" s="9"/>
      <c r="AH25" s="9"/>
      <c r="AI25" s="9"/>
      <c r="AJ25" s="218" t="s">
        <v>576</v>
      </c>
      <c r="AK25" s="9"/>
      <c r="AL25" s="9"/>
      <c r="AM25" s="9"/>
      <c r="AN25" s="224" t="s">
        <v>592</v>
      </c>
      <c r="AO25" s="9"/>
      <c r="AP25" s="9"/>
      <c r="AQ25" s="9"/>
      <c r="AR25" s="9"/>
      <c r="AS25" s="9"/>
      <c r="AT25" s="9"/>
      <c r="AU25" s="9"/>
      <c r="AV25" s="9"/>
      <c r="AW25" s="9"/>
      <c r="AX25" s="9"/>
      <c r="AY25" s="9"/>
    </row>
    <row r="26" spans="1:51" s="5" customFormat="1" ht="129.6" x14ac:dyDescent="0.25">
      <c r="A26" s="20" t="s">
        <v>225</v>
      </c>
      <c r="B26" s="14" t="s">
        <v>215</v>
      </c>
      <c r="C26" s="215" t="s">
        <v>226</v>
      </c>
      <c r="D26" s="14">
        <v>16</v>
      </c>
      <c r="E26" s="9">
        <v>100</v>
      </c>
      <c r="F26" s="9">
        <v>0</v>
      </c>
      <c r="G26" s="9">
        <v>0</v>
      </c>
      <c r="H26" s="9">
        <v>41.7</v>
      </c>
      <c r="I26" s="58">
        <v>0</v>
      </c>
      <c r="J26" s="58">
        <v>0</v>
      </c>
      <c r="K26" s="58">
        <v>18</v>
      </c>
      <c r="L26" s="58">
        <v>0</v>
      </c>
      <c r="M26" s="58">
        <v>0</v>
      </c>
      <c r="N26" s="58">
        <v>16.7</v>
      </c>
      <c r="O26" s="58">
        <v>0</v>
      </c>
      <c r="P26" s="58">
        <v>0</v>
      </c>
      <c r="Q26" s="58">
        <v>23.6</v>
      </c>
      <c r="R26" s="216">
        <f t="shared" si="1"/>
        <v>100</v>
      </c>
      <c r="S26" s="9">
        <v>0</v>
      </c>
      <c r="T26" s="9">
        <v>0</v>
      </c>
      <c r="U26" s="217">
        <v>41.7</v>
      </c>
      <c r="V26" s="9"/>
      <c r="W26" s="9"/>
      <c r="X26" s="9"/>
      <c r="Y26" s="9"/>
      <c r="Z26" s="9"/>
      <c r="AA26" s="9"/>
      <c r="AB26" s="9"/>
      <c r="AC26" s="9"/>
      <c r="AD26" s="9"/>
      <c r="AE26" s="9">
        <f t="shared" si="0"/>
        <v>41.7</v>
      </c>
      <c r="AF26" s="218" t="s">
        <v>563</v>
      </c>
      <c r="AG26" s="9"/>
      <c r="AH26" s="9"/>
      <c r="AI26" s="9"/>
      <c r="AJ26" s="218" t="s">
        <v>575</v>
      </c>
      <c r="AK26" s="9"/>
      <c r="AL26" s="9"/>
      <c r="AM26" s="9"/>
      <c r="AN26" s="224" t="s">
        <v>593</v>
      </c>
      <c r="AO26" s="9"/>
      <c r="AP26" s="9"/>
      <c r="AQ26" s="9"/>
      <c r="AR26" s="9"/>
      <c r="AS26" s="9"/>
      <c r="AT26" s="9"/>
      <c r="AU26" s="9"/>
      <c r="AV26" s="9"/>
      <c r="AW26" s="9"/>
      <c r="AX26" s="9"/>
      <c r="AY26" s="9"/>
    </row>
    <row r="27" spans="1:51" s="5" customFormat="1" ht="158.4" x14ac:dyDescent="0.25">
      <c r="A27" s="65" t="s">
        <v>227</v>
      </c>
      <c r="B27" s="66" t="s">
        <v>215</v>
      </c>
      <c r="C27" s="219" t="s">
        <v>228</v>
      </c>
      <c r="D27" s="66">
        <v>17</v>
      </c>
      <c r="E27" s="67">
        <v>100</v>
      </c>
      <c r="F27" s="67">
        <v>0</v>
      </c>
      <c r="G27" s="67">
        <v>0</v>
      </c>
      <c r="H27" s="67">
        <v>18.98</v>
      </c>
      <c r="I27" s="68">
        <v>0</v>
      </c>
      <c r="J27" s="68">
        <v>0</v>
      </c>
      <c r="K27" s="68">
        <v>20.86</v>
      </c>
      <c r="L27" s="68">
        <v>0</v>
      </c>
      <c r="M27" s="68">
        <v>0</v>
      </c>
      <c r="N27" s="68">
        <v>29.39</v>
      </c>
      <c r="O27" s="68">
        <v>0</v>
      </c>
      <c r="P27" s="68">
        <v>0</v>
      </c>
      <c r="Q27" s="68">
        <v>30.77</v>
      </c>
      <c r="R27" s="221">
        <f t="shared" si="1"/>
        <v>100</v>
      </c>
      <c r="S27" s="9">
        <v>0</v>
      </c>
      <c r="T27" s="9">
        <v>0</v>
      </c>
      <c r="U27" s="217">
        <v>18.350000000000001</v>
      </c>
      <c r="V27" s="9"/>
      <c r="W27" s="9"/>
      <c r="X27" s="9"/>
      <c r="Y27" s="9"/>
      <c r="Z27" s="9"/>
      <c r="AA27" s="9"/>
      <c r="AB27" s="9"/>
      <c r="AC27" s="9"/>
      <c r="AD27" s="9"/>
      <c r="AE27" s="9">
        <f t="shared" si="0"/>
        <v>18.350000000000001</v>
      </c>
      <c r="AF27" s="218" t="s">
        <v>567</v>
      </c>
      <c r="AG27" s="9"/>
      <c r="AH27" s="9"/>
      <c r="AI27" s="9"/>
      <c r="AJ27" s="218" t="s">
        <v>574</v>
      </c>
      <c r="AK27" s="9"/>
      <c r="AL27" s="9"/>
      <c r="AM27" s="9"/>
      <c r="AN27" s="224" t="s">
        <v>594</v>
      </c>
      <c r="AO27" s="9"/>
      <c r="AP27" s="9"/>
      <c r="AQ27" s="9"/>
      <c r="AR27" s="9"/>
      <c r="AS27" s="9"/>
      <c r="AT27" s="9"/>
      <c r="AU27" s="9"/>
      <c r="AV27" s="9"/>
      <c r="AW27" s="9"/>
      <c r="AX27" s="9"/>
      <c r="AY27" s="9"/>
    </row>
    <row r="28" spans="1:51" s="5" customFormat="1" ht="172.8" x14ac:dyDescent="0.25">
      <c r="A28" s="62" t="s">
        <v>229</v>
      </c>
      <c r="B28" s="63" t="s">
        <v>230</v>
      </c>
      <c r="C28" s="220" t="s">
        <v>231</v>
      </c>
      <c r="D28" s="63">
        <v>18</v>
      </c>
      <c r="E28" s="48">
        <v>100</v>
      </c>
      <c r="F28" s="48">
        <v>0</v>
      </c>
      <c r="G28" s="48">
        <v>0</v>
      </c>
      <c r="H28" s="48">
        <v>25</v>
      </c>
      <c r="I28" s="64">
        <v>0</v>
      </c>
      <c r="J28" s="64">
        <v>0</v>
      </c>
      <c r="K28" s="64">
        <v>25</v>
      </c>
      <c r="L28" s="64">
        <v>0</v>
      </c>
      <c r="M28" s="64">
        <v>0</v>
      </c>
      <c r="N28" s="64">
        <v>25</v>
      </c>
      <c r="O28" s="64">
        <v>0</v>
      </c>
      <c r="P28" s="64">
        <v>0</v>
      </c>
      <c r="Q28" s="64">
        <v>25</v>
      </c>
      <c r="R28" s="222">
        <f t="shared" si="1"/>
        <v>100</v>
      </c>
      <c r="S28" s="9">
        <v>0</v>
      </c>
      <c r="T28" s="9">
        <v>0</v>
      </c>
      <c r="U28" s="217">
        <v>25</v>
      </c>
      <c r="V28" s="9"/>
      <c r="W28" s="9"/>
      <c r="X28" s="9"/>
      <c r="Y28" s="9"/>
      <c r="Z28" s="9"/>
      <c r="AA28" s="9"/>
      <c r="AB28" s="9"/>
      <c r="AC28" s="9"/>
      <c r="AD28" s="9"/>
      <c r="AE28" s="9">
        <f t="shared" si="0"/>
        <v>25</v>
      </c>
      <c r="AF28" s="218" t="s">
        <v>562</v>
      </c>
      <c r="AG28" s="9"/>
      <c r="AH28" s="9"/>
      <c r="AI28" s="9"/>
      <c r="AJ28" s="218" t="s">
        <v>573</v>
      </c>
      <c r="AK28" s="9"/>
      <c r="AL28" s="9"/>
      <c r="AM28" s="9"/>
      <c r="AN28" s="224" t="s">
        <v>595</v>
      </c>
      <c r="AO28" s="9"/>
      <c r="AP28" s="9"/>
      <c r="AQ28" s="9"/>
      <c r="AR28" s="9"/>
      <c r="AS28" s="9"/>
      <c r="AT28" s="9"/>
      <c r="AU28" s="9"/>
      <c r="AV28" s="9"/>
      <c r="AW28" s="9"/>
      <c r="AX28" s="9"/>
      <c r="AY28" s="9"/>
    </row>
  </sheetData>
  <autoFilter ref="A10:CT28" xr:uid="{00000000-0001-0000-0400-000000000000}">
    <filterColumn colId="30">
      <filters>
        <filter val="15"/>
        <filter val="18,35"/>
        <filter val="20"/>
        <filter val="21,6"/>
        <filter val="24"/>
        <filter val="25"/>
        <filter val="41,7"/>
        <filter val="50"/>
      </filters>
    </filterColumn>
  </autoFilter>
  <mergeCells count="65">
    <mergeCell ref="AV1:AY6"/>
    <mergeCell ref="B2:AU2"/>
    <mergeCell ref="B3:AU3"/>
    <mergeCell ref="B4:L4"/>
    <mergeCell ref="M4:X4"/>
    <mergeCell ref="Y4:AI4"/>
    <mergeCell ref="AJ4:AU4"/>
    <mergeCell ref="B5:L5"/>
    <mergeCell ref="M5:X5"/>
    <mergeCell ref="Y5:AI5"/>
    <mergeCell ref="AJ5:AU5"/>
    <mergeCell ref="B6:AU6"/>
    <mergeCell ref="A8:A10"/>
    <mergeCell ref="B8:B10"/>
    <mergeCell ref="C8:C10"/>
    <mergeCell ref="D8:D10"/>
    <mergeCell ref="E8:E10"/>
    <mergeCell ref="A7:AQ7"/>
    <mergeCell ref="A1:A6"/>
    <mergeCell ref="B1:AU1"/>
    <mergeCell ref="AL8:AL10"/>
    <mergeCell ref="AM8:AM10"/>
    <mergeCell ref="F8:Q8"/>
    <mergeCell ref="R8:R10"/>
    <mergeCell ref="S8:AD8"/>
    <mergeCell ref="AE8:AE10"/>
    <mergeCell ref="AF8:AF10"/>
    <mergeCell ref="AG8:AG10"/>
    <mergeCell ref="K9:K10"/>
    <mergeCell ref="L9:L10"/>
    <mergeCell ref="M9:M10"/>
    <mergeCell ref="N9:N10"/>
    <mergeCell ref="F9:F10"/>
    <mergeCell ref="G9:G10"/>
    <mergeCell ref="H9:H10"/>
    <mergeCell ref="I9:I10"/>
    <mergeCell ref="J9:J10"/>
    <mergeCell ref="AA9:AA10"/>
    <mergeCell ref="O9:O10"/>
    <mergeCell ref="P9:P10"/>
    <mergeCell ref="Q9:Q10"/>
    <mergeCell ref="S9:S10"/>
    <mergeCell ref="T9:T10"/>
    <mergeCell ref="U9:U10"/>
    <mergeCell ref="V9:V10"/>
    <mergeCell ref="W9:W10"/>
    <mergeCell ref="X9:X10"/>
    <mergeCell ref="Y9:Y10"/>
    <mergeCell ref="Z9:Z10"/>
    <mergeCell ref="AY9:AY10"/>
    <mergeCell ref="AB9:AB10"/>
    <mergeCell ref="AC9:AC10"/>
    <mergeCell ref="AD9:AD10"/>
    <mergeCell ref="AR9:AT9"/>
    <mergeCell ref="AU9:AW9"/>
    <mergeCell ref="AX9:AX10"/>
    <mergeCell ref="AN8:AN10"/>
    <mergeCell ref="AO8:AO10"/>
    <mergeCell ref="AP8:AP10"/>
    <mergeCell ref="AQ8:AQ10"/>
    <mergeCell ref="AR8:AY8"/>
    <mergeCell ref="AH8:AH10"/>
    <mergeCell ref="AI8:AI10"/>
    <mergeCell ref="AJ8:AJ10"/>
    <mergeCell ref="AK8:AK10"/>
  </mergeCells>
  <dataValidations count="4">
    <dataValidation allowBlank="1" showInputMessage="1" showErrorMessage="1" prompt="Redacte la actividad estratégica asociada al plan seleccionado. La redacción debe iniciar con verbo en infinitivo (ejemplo: definir, diseñar, implementar)." sqref="C8:D8" xr:uid="{00000000-0002-0000-0400-000000000000}"/>
    <dataValidation allowBlank="1" showInputMessage="1" showErrorMessage="1" prompt="Seleccione de la lista desplegable según corresponda." sqref="A8" xr:uid="{00000000-0002-0000-0400-000001000000}"/>
    <dataValidation allowBlank="1" showInputMessage="1" showErrorMessage="1" prompt="Seleccione de la lista desplegable la dependencia líder del plan insitucional y que a su vez implementará la actividad." sqref="B8" xr:uid="{00000000-0002-0000-0400-000002000000}"/>
    <dataValidation allowBlank="1" showInputMessage="1" showErrorMessage="1" prompt="La ponderación de las actividades debe dar 100% por cada Plan insitucional y estratégico." sqref="E8" xr:uid="{00000000-0002-0000-0400-000003000000}"/>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ea750fc-f6ca-4e09-a708-c64a1e0cc8c1" xsi:nil="true"/>
    <lcf76f155ced4ddcb4097134ff3c332f xmlns="ec706035-25c4-4aca-bb20-f3e6d063a13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C9E20536FCE6749B4F908804A40AFDF" ma:contentTypeVersion="16" ma:contentTypeDescription="Crear nuevo documento." ma:contentTypeScope="" ma:versionID="77791d0435a440b94a8bf3304027ce72">
  <xsd:schema xmlns:xsd="http://www.w3.org/2001/XMLSchema" xmlns:xs="http://www.w3.org/2001/XMLSchema" xmlns:p="http://schemas.microsoft.com/office/2006/metadata/properties" xmlns:ns2="fea750fc-f6ca-4e09-a708-c64a1e0cc8c1" xmlns:ns3="ec706035-25c4-4aca-bb20-f3e6d063a136" targetNamespace="http://schemas.microsoft.com/office/2006/metadata/properties" ma:root="true" ma:fieldsID="9f37be8f92e5c3f90b6879e614079580" ns2:_="" ns3:_="">
    <xsd:import namespace="fea750fc-f6ca-4e09-a708-c64a1e0cc8c1"/>
    <xsd:import namespace="ec706035-25c4-4aca-bb20-f3e6d063a13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a750fc-f6ca-4e09-a708-c64a1e0cc8c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b4629ddc-ca12-4336-90d3-6e521f0cc210}" ma:internalName="TaxCatchAll" ma:showField="CatchAllData" ma:web="fea750fc-f6ca-4e09-a708-c64a1e0cc8c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c706035-25c4-4aca-bb20-f3e6d063a13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2fe21213-fe70-40ed-b3c9-d592fa6670b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E01E65-3BB6-4057-94F3-0C0D2B05198B}">
  <ds:schemaRefs>
    <ds:schemaRef ds:uri="http://schemas.microsoft.com/sharepoint/v3/contenttype/forms"/>
  </ds:schemaRefs>
</ds:datastoreItem>
</file>

<file path=customXml/itemProps2.xml><?xml version="1.0" encoding="utf-8"?>
<ds:datastoreItem xmlns:ds="http://schemas.openxmlformats.org/officeDocument/2006/customXml" ds:itemID="{58C44F1D-2BF5-4CBD-9F44-DD1B0E4C90B5}">
  <ds:schemaRefs>
    <ds:schemaRef ds:uri="http://schemas.microsoft.com/office/2006/metadata/properties"/>
    <ds:schemaRef ds:uri="http://schemas.microsoft.com/office/infopath/2007/PartnerControls"/>
    <ds:schemaRef ds:uri="fea750fc-f6ca-4e09-a708-c64a1e0cc8c1"/>
    <ds:schemaRef ds:uri="ec706035-25c4-4aca-bb20-f3e6d063a136"/>
  </ds:schemaRefs>
</ds:datastoreItem>
</file>

<file path=customXml/itemProps3.xml><?xml version="1.0" encoding="utf-8"?>
<ds:datastoreItem xmlns:ds="http://schemas.openxmlformats.org/officeDocument/2006/customXml" ds:itemID="{648B95F7-6CBC-4233-B484-11752EB8D5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a750fc-f6ca-4e09-a708-c64a1e0cc8c1"/>
    <ds:schemaRef ds:uri="ec706035-25c4-4aca-bb20-f3e6d063a1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Metas sectoriales</vt:lpstr>
      <vt:lpstr>Objetivos y metas</vt:lpstr>
      <vt:lpstr>Presupuesto</vt:lpstr>
      <vt:lpstr>Indicadores de Gestión</vt:lpstr>
      <vt:lpstr>Plan Integrado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Karol Andrea Parraga Hache</dc:creator>
  <cp:keywords/>
  <dc:description/>
  <cp:lastModifiedBy>Maria Alejandra Rabelly Pinto</cp:lastModifiedBy>
  <cp:revision/>
  <dcterms:created xsi:type="dcterms:W3CDTF">2021-01-21T16:00:31Z</dcterms:created>
  <dcterms:modified xsi:type="dcterms:W3CDTF">2026-04-28T01:15:48Z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0x0101000C9E20536FCE6749B4F908804A40AFDF</vt:lpwstr>
  </property>
  <property fmtid="{D5CDD505-2E9C-101B-9397-08002B2CF9AE}" pid="3" name="MediaServiceImageTags">
    <vt:lpwstr/>
  </property>
</Properties>
</file>